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3\"/>
    </mc:Choice>
  </mc:AlternateContent>
  <bookViews>
    <workbookView xWindow="19485" yWindow="1185" windowWidth="24675" windowHeight="14145"/>
  </bookViews>
  <sheets>
    <sheet name="Izvor 11 i 12" sheetId="1" r:id="rId1"/>
    <sheet name="Ostali izvori" sheetId="4" r:id="rId2"/>
  </sheets>
  <definedNames>
    <definedName name="_xlnm._FilterDatabase" localSheetId="0" hidden="1">'Izvor 11 i 12'!$C$16:$H$268</definedName>
    <definedName name="_xlnm._FilterDatabase" localSheetId="1" hidden="1">'Ostali izvori'!$C$19:$F$81</definedName>
    <definedName name="_xlnm.Print_Area" localSheetId="0">'Izvor 11 i 12'!$A$1:$H$318</definedName>
    <definedName name="_xlnm.Print_Area" localSheetId="1">'Ostali izvori'!$A$1:$F$189</definedName>
    <definedName name="_xlnm.Print_Titles" localSheetId="0">'Izvor 11 i 12'!$11:$13</definedName>
    <definedName name="_xlnm.Print_Titles" localSheetId="1">'Ostali izvori'!$10:$10</definedName>
  </definedNames>
  <calcPr calcId="152511"/>
</workbook>
</file>

<file path=xl/calcChain.xml><?xml version="1.0" encoding="utf-8"?>
<calcChain xmlns="http://schemas.openxmlformats.org/spreadsheetml/2006/main">
  <c r="F110" i="4" l="1"/>
  <c r="F109" i="4" s="1"/>
  <c r="F108" i="4" s="1"/>
  <c r="E109" i="4"/>
  <c r="E108" i="4" s="1"/>
  <c r="D109" i="4"/>
  <c r="D108" i="4" s="1"/>
  <c r="C109" i="4"/>
  <c r="C108" i="4" s="1"/>
  <c r="F105" i="4"/>
  <c r="F104" i="4" s="1"/>
  <c r="E104" i="4"/>
  <c r="D104" i="4"/>
  <c r="C104" i="4"/>
  <c r="F102" i="4"/>
  <c r="F99" i="4"/>
  <c r="F98" i="4" s="1"/>
  <c r="E98" i="4"/>
  <c r="D98" i="4"/>
  <c r="C98" i="4"/>
  <c r="E166" i="4" l="1"/>
  <c r="E117" i="4"/>
  <c r="F158" i="4"/>
  <c r="D162" i="4"/>
  <c r="E162" i="4"/>
  <c r="E143" i="4" s="1"/>
  <c r="D167" i="4"/>
  <c r="D166" i="4" s="1"/>
  <c r="E167" i="4"/>
  <c r="F167" i="4"/>
  <c r="F166" i="4" s="1"/>
  <c r="C154" i="4"/>
  <c r="D154" i="4"/>
  <c r="E154" i="4"/>
  <c r="C173" i="4"/>
  <c r="C170" i="4"/>
  <c r="C169" i="4" s="1"/>
  <c r="C167" i="4"/>
  <c r="C166" i="4" s="1"/>
  <c r="F175" i="4"/>
  <c r="F171" i="4"/>
  <c r="F170" i="4" s="1"/>
  <c r="F169" i="4" s="1"/>
  <c r="E170" i="4"/>
  <c r="E169" i="4" s="1"/>
  <c r="D170" i="4"/>
  <c r="F168" i="4"/>
  <c r="C162" i="4"/>
  <c r="F164" i="4"/>
  <c r="F163" i="4"/>
  <c r="F157" i="4"/>
  <c r="F156" i="4"/>
  <c r="F159" i="4"/>
  <c r="C147" i="4"/>
  <c r="D147" i="4"/>
  <c r="E147" i="4"/>
  <c r="F150" i="4"/>
  <c r="F149" i="4"/>
  <c r="D144" i="4"/>
  <c r="D143" i="4" s="1"/>
  <c r="E144" i="4"/>
  <c r="C144" i="4"/>
  <c r="C143" i="4" s="1"/>
  <c r="F145" i="4"/>
  <c r="F142" i="4"/>
  <c r="F141" i="4" s="1"/>
  <c r="F140" i="4" s="1"/>
  <c r="E141" i="4"/>
  <c r="E140" i="4" s="1"/>
  <c r="D141" i="4"/>
  <c r="D140" i="4" s="1"/>
  <c r="C141" i="4"/>
  <c r="C140" i="4" s="1"/>
  <c r="E121" i="4"/>
  <c r="D121" i="4"/>
  <c r="C121" i="4"/>
  <c r="C118" i="4"/>
  <c r="C117" i="4" s="1"/>
  <c r="C124" i="4"/>
  <c r="F122" i="4"/>
  <c r="F119" i="4"/>
  <c r="F118" i="4" s="1"/>
  <c r="F117" i="4" s="1"/>
  <c r="E118" i="4"/>
  <c r="D118" i="4"/>
  <c r="D117" i="4" s="1"/>
  <c r="D169" i="4" l="1"/>
  <c r="D27" i="4" l="1"/>
  <c r="D26" i="4" s="1"/>
  <c r="D25" i="4" s="1"/>
  <c r="E27" i="4"/>
  <c r="E26" i="4" s="1"/>
  <c r="E25" i="4" s="1"/>
  <c r="C27" i="4"/>
  <c r="C26" i="4" s="1"/>
  <c r="C25" i="4" s="1"/>
  <c r="D21" i="4"/>
  <c r="E21" i="4"/>
  <c r="F21" i="4"/>
  <c r="C21" i="4"/>
  <c r="C20" i="4" s="1"/>
  <c r="F28" i="4"/>
  <c r="F27" i="4" s="1"/>
  <c r="F26" i="4" s="1"/>
  <c r="F25" i="4" s="1"/>
  <c r="D32" i="4"/>
  <c r="E32" i="4"/>
  <c r="C32" i="4"/>
  <c r="D278" i="1" l="1"/>
  <c r="E278" i="1"/>
  <c r="F278" i="1"/>
  <c r="G278" i="1"/>
  <c r="C292" i="1"/>
  <c r="H313" i="1"/>
  <c r="H312" i="1" s="1"/>
  <c r="H311" i="1" s="1"/>
  <c r="G312" i="1"/>
  <c r="G311" i="1" s="1"/>
  <c r="F312" i="1"/>
  <c r="F311" i="1" s="1"/>
  <c r="E312" i="1"/>
  <c r="E311" i="1" s="1"/>
  <c r="D312" i="1"/>
  <c r="D311" i="1" s="1"/>
  <c r="C312" i="1"/>
  <c r="C311" i="1" s="1"/>
  <c r="H310" i="1"/>
  <c r="H309" i="1" s="1"/>
  <c r="H308" i="1" s="1"/>
  <c r="G309" i="1"/>
  <c r="G308" i="1" s="1"/>
  <c r="F309" i="1"/>
  <c r="F308" i="1" s="1"/>
  <c r="E309" i="1"/>
  <c r="E308" i="1" s="1"/>
  <c r="D309" i="1"/>
  <c r="D308" i="1" s="1"/>
  <c r="C309" i="1"/>
  <c r="C308" i="1" s="1"/>
  <c r="C278" i="1"/>
  <c r="H279" i="1"/>
  <c r="H234" i="1" l="1"/>
  <c r="H233" i="1" s="1"/>
  <c r="H232" i="1" s="1"/>
  <c r="G233" i="1"/>
  <c r="G232" i="1" s="1"/>
  <c r="F233" i="1"/>
  <c r="F232" i="1" s="1"/>
  <c r="E233" i="1"/>
  <c r="E232" i="1" s="1"/>
  <c r="D233" i="1"/>
  <c r="D232" i="1" s="1"/>
  <c r="C233" i="1"/>
  <c r="C232" i="1" s="1"/>
  <c r="H231" i="1"/>
  <c r="H230" i="1" s="1"/>
  <c r="G230" i="1"/>
  <c r="F230" i="1"/>
  <c r="E230" i="1"/>
  <c r="D230" i="1"/>
  <c r="C230" i="1"/>
  <c r="H142" i="1"/>
  <c r="H141" i="1" s="1"/>
  <c r="H140" i="1" s="1"/>
  <c r="G141" i="1"/>
  <c r="G140" i="1" s="1"/>
  <c r="F141" i="1"/>
  <c r="F140" i="1" s="1"/>
  <c r="E141" i="1"/>
  <c r="E140" i="1" s="1"/>
  <c r="D141" i="1"/>
  <c r="D140" i="1" s="1"/>
  <c r="C141" i="1"/>
  <c r="C140" i="1" s="1"/>
  <c r="C89" i="1"/>
  <c r="H91" i="1"/>
  <c r="C73" i="1"/>
  <c r="H82" i="1" l="1"/>
  <c r="H81" i="1" s="1"/>
  <c r="H80" i="1" s="1"/>
  <c r="G81" i="1"/>
  <c r="G80" i="1" s="1"/>
  <c r="F81" i="1"/>
  <c r="F80" i="1" s="1"/>
  <c r="E81" i="1"/>
  <c r="E80" i="1" s="1"/>
  <c r="D81" i="1"/>
  <c r="D80" i="1" s="1"/>
  <c r="C81" i="1"/>
  <c r="C80" i="1" s="1"/>
  <c r="D73" i="1"/>
  <c r="D78" i="1"/>
  <c r="E78" i="1"/>
  <c r="F78" i="1"/>
  <c r="G78" i="1"/>
  <c r="C78" i="1"/>
  <c r="C72" i="1" s="1"/>
  <c r="H79" i="1"/>
  <c r="H78" i="1" s="1"/>
  <c r="D72" i="1" l="1"/>
  <c r="D286" i="1" l="1"/>
  <c r="D292" i="1"/>
  <c r="D193" i="1" l="1"/>
  <c r="D192" i="1" s="1"/>
  <c r="E193" i="1"/>
  <c r="E192" i="1" s="1"/>
  <c r="F193" i="1"/>
  <c r="F192" i="1" s="1"/>
  <c r="G193" i="1"/>
  <c r="G192" i="1" s="1"/>
  <c r="C193" i="1"/>
  <c r="C192" i="1" s="1"/>
  <c r="H194" i="1"/>
  <c r="D100" i="4" l="1"/>
  <c r="E100" i="4"/>
  <c r="C100" i="4"/>
  <c r="F113" i="4"/>
  <c r="F112" i="4" s="1"/>
  <c r="F111" i="4" s="1"/>
  <c r="F107" i="4"/>
  <c r="F103" i="4"/>
  <c r="F101" i="4"/>
  <c r="F97" i="4"/>
  <c r="F96" i="4" s="1"/>
  <c r="F94" i="4"/>
  <c r="F93" i="4" s="1"/>
  <c r="E112" i="4"/>
  <c r="E111" i="4" s="1"/>
  <c r="D112" i="4"/>
  <c r="D111" i="4" s="1"/>
  <c r="C112" i="4"/>
  <c r="C111" i="4" s="1"/>
  <c r="E96" i="4"/>
  <c r="D96" i="4"/>
  <c r="C96" i="4"/>
  <c r="E93" i="4"/>
  <c r="D93" i="4"/>
  <c r="C93" i="4"/>
  <c r="F100" i="4" l="1"/>
  <c r="D177" i="4"/>
  <c r="E177" i="4"/>
  <c r="C177" i="4"/>
  <c r="C172" i="4" s="1"/>
  <c r="C139" i="4" s="1"/>
  <c r="F106" i="4"/>
  <c r="E106" i="4"/>
  <c r="E95" i="4" s="1"/>
  <c r="D106" i="4"/>
  <c r="D95" i="4" s="1"/>
  <c r="C106" i="4"/>
  <c r="C95" i="4" s="1"/>
  <c r="F92" i="4"/>
  <c r="F91" i="4" s="1"/>
  <c r="E91" i="4"/>
  <c r="E90" i="4" s="1"/>
  <c r="D91" i="4"/>
  <c r="C91" i="4"/>
  <c r="E89" i="4" l="1"/>
  <c r="F95" i="4"/>
  <c r="C90" i="4"/>
  <c r="E88" i="4"/>
  <c r="D90" i="4"/>
  <c r="F90" i="4"/>
  <c r="F89" i="4" s="1"/>
  <c r="C89" i="4" l="1"/>
  <c r="C88" i="4" s="1"/>
  <c r="D89" i="4"/>
  <c r="D88" i="4" s="1"/>
  <c r="F88" i="4"/>
  <c r="F182" i="4"/>
  <c r="F181" i="4" s="1"/>
  <c r="F180" i="4" s="1"/>
  <c r="F179" i="4" s="1"/>
  <c r="E181" i="4"/>
  <c r="E180" i="4" s="1"/>
  <c r="E179" i="4" s="1"/>
  <c r="D181" i="4"/>
  <c r="D180" i="4" s="1"/>
  <c r="D179" i="4" s="1"/>
  <c r="C181" i="4"/>
  <c r="C180" i="4" s="1"/>
  <c r="C179" i="4" s="1"/>
  <c r="F68" i="4" l="1"/>
  <c r="F65" i="4"/>
  <c r="H255" i="1"/>
  <c r="H252" i="1"/>
  <c r="H92" i="1"/>
  <c r="F178" i="4"/>
  <c r="F177" i="4" s="1"/>
  <c r="F151" i="4"/>
  <c r="F146" i="4"/>
  <c r="F144" i="4" s="1"/>
  <c r="D173" i="4"/>
  <c r="D172" i="4" s="1"/>
  <c r="D139" i="4" s="1"/>
  <c r="E173" i="4"/>
  <c r="E172" i="4" s="1"/>
  <c r="E139" i="4" s="1"/>
  <c r="F176" i="4"/>
  <c r="C62" i="4"/>
  <c r="C249" i="1" l="1"/>
  <c r="C253" i="1"/>
  <c r="C190" i="1"/>
  <c r="C189" i="1" s="1"/>
  <c r="G138" i="1" l="1"/>
  <c r="G137" i="1" s="1"/>
  <c r="F138" i="1"/>
  <c r="F137" i="1" s="1"/>
  <c r="E138" i="1"/>
  <c r="E137" i="1" s="1"/>
  <c r="D138" i="1"/>
  <c r="D137" i="1" s="1"/>
  <c r="C138" i="1"/>
  <c r="C137" i="1" s="1"/>
  <c r="E85" i="4" l="1"/>
  <c r="E84" i="4" s="1"/>
  <c r="E83" i="4" s="1"/>
  <c r="D85" i="4"/>
  <c r="D84" i="4" s="1"/>
  <c r="D83" i="4" s="1"/>
  <c r="C85" i="4"/>
  <c r="C84" i="4" s="1"/>
  <c r="C83" i="4" s="1"/>
  <c r="F86" i="4"/>
  <c r="F87" i="4"/>
  <c r="E82" i="4" l="1"/>
  <c r="D82" i="4"/>
  <c r="C82" i="4"/>
  <c r="F85" i="4"/>
  <c r="F84" i="4" s="1"/>
  <c r="F83" i="4" s="1"/>
  <c r="F82" i="4" l="1"/>
  <c r="C117" i="1"/>
  <c r="C123" i="1"/>
  <c r="C66" i="4" l="1"/>
  <c r="C282" i="1"/>
  <c r="H307" i="1"/>
  <c r="G306" i="1"/>
  <c r="G305" i="1" s="1"/>
  <c r="F306" i="1"/>
  <c r="F305" i="1" s="1"/>
  <c r="E306" i="1"/>
  <c r="E305" i="1" s="1"/>
  <c r="D306" i="1"/>
  <c r="C306" i="1"/>
  <c r="H304" i="1"/>
  <c r="H303" i="1"/>
  <c r="G302" i="1"/>
  <c r="F302" i="1"/>
  <c r="E302" i="1"/>
  <c r="D302" i="1"/>
  <c r="C302" i="1"/>
  <c r="H301" i="1"/>
  <c r="H300" i="1"/>
  <c r="H299" i="1"/>
  <c r="H298" i="1"/>
  <c r="H297" i="1"/>
  <c r="H296" i="1"/>
  <c r="H295" i="1"/>
  <c r="H294" i="1"/>
  <c r="H293" i="1"/>
  <c r="G292" i="1"/>
  <c r="F292" i="1"/>
  <c r="E292" i="1"/>
  <c r="H291" i="1"/>
  <c r="H290" i="1"/>
  <c r="H289" i="1"/>
  <c r="H288" i="1"/>
  <c r="H287" i="1"/>
  <c r="G286" i="1"/>
  <c r="F286" i="1"/>
  <c r="E286" i="1"/>
  <c r="C286" i="1"/>
  <c r="H285" i="1"/>
  <c r="H284" i="1"/>
  <c r="H283" i="1"/>
  <c r="G282" i="1"/>
  <c r="G281" i="1" s="1"/>
  <c r="F282" i="1"/>
  <c r="E282" i="1"/>
  <c r="D282" i="1"/>
  <c r="D281" i="1" s="1"/>
  <c r="H280" i="1"/>
  <c r="H278" i="1" s="1"/>
  <c r="H277" i="1"/>
  <c r="H276" i="1" s="1"/>
  <c r="G276" i="1"/>
  <c r="F276" i="1"/>
  <c r="E276" i="1"/>
  <c r="D276" i="1"/>
  <c r="C276" i="1"/>
  <c r="H275" i="1"/>
  <c r="H274" i="1"/>
  <c r="G273" i="1"/>
  <c r="G272" i="1" s="1"/>
  <c r="F273" i="1"/>
  <c r="E273" i="1"/>
  <c r="D273" i="1"/>
  <c r="D272" i="1" s="1"/>
  <c r="C273" i="1"/>
  <c r="C272" i="1" s="1"/>
  <c r="F174" i="4"/>
  <c r="F173" i="4" s="1"/>
  <c r="F172" i="4" s="1"/>
  <c r="C130" i="4"/>
  <c r="F165" i="4"/>
  <c r="F162" i="4" s="1"/>
  <c r="F161" i="4"/>
  <c r="F160" i="4"/>
  <c r="F155" i="4"/>
  <c r="F154" i="4" s="1"/>
  <c r="F153" i="4"/>
  <c r="F152" i="4"/>
  <c r="F148" i="4"/>
  <c r="F138" i="4"/>
  <c r="F137" i="4"/>
  <c r="E136" i="4"/>
  <c r="E135" i="4" s="1"/>
  <c r="D136" i="4"/>
  <c r="D135" i="4" s="1"/>
  <c r="C136" i="4"/>
  <c r="C135" i="4" s="1"/>
  <c r="F134" i="4"/>
  <c r="F133" i="4" s="1"/>
  <c r="E133" i="4"/>
  <c r="D133" i="4"/>
  <c r="C133" i="4"/>
  <c r="F132" i="4"/>
  <c r="F131" i="4"/>
  <c r="E130" i="4"/>
  <c r="D130" i="4"/>
  <c r="F129" i="4"/>
  <c r="F128" i="4"/>
  <c r="F127" i="4"/>
  <c r="F126" i="4"/>
  <c r="F125" i="4"/>
  <c r="E124" i="4"/>
  <c r="E120" i="4" s="1"/>
  <c r="E116" i="4" s="1"/>
  <c r="D124" i="4"/>
  <c r="F123" i="4"/>
  <c r="F121" i="4" s="1"/>
  <c r="E35" i="4"/>
  <c r="E31" i="4" s="1"/>
  <c r="D35" i="4"/>
  <c r="D31" i="4" s="1"/>
  <c r="C35" i="4"/>
  <c r="C31" i="4" s="1"/>
  <c r="E41" i="4"/>
  <c r="D41" i="4"/>
  <c r="C41" i="4"/>
  <c r="F42" i="4"/>
  <c r="E38" i="4"/>
  <c r="E37" i="4" s="1"/>
  <c r="D38" i="4"/>
  <c r="D37" i="4" s="1"/>
  <c r="C38" i="4"/>
  <c r="C37" i="4" s="1"/>
  <c r="F39" i="4"/>
  <c r="F36" i="4"/>
  <c r="F35" i="4" s="1"/>
  <c r="D79" i="4"/>
  <c r="D78" i="4" s="1"/>
  <c r="C79" i="4"/>
  <c r="C78" i="4" s="1"/>
  <c r="D76" i="4"/>
  <c r="D75" i="4" s="1"/>
  <c r="C76" i="4"/>
  <c r="C75" i="4" s="1"/>
  <c r="D73" i="4"/>
  <c r="C73" i="4"/>
  <c r="D66" i="4"/>
  <c r="D62" i="4"/>
  <c r="D59" i="4"/>
  <c r="C59" i="4"/>
  <c r="C58" i="4" s="1"/>
  <c r="D56" i="4"/>
  <c r="C56" i="4"/>
  <c r="D54" i="4"/>
  <c r="C54" i="4"/>
  <c r="D51" i="4"/>
  <c r="C51" i="4"/>
  <c r="D46" i="4"/>
  <c r="D45" i="4" s="1"/>
  <c r="C46" i="4"/>
  <c r="C45" i="4" s="1"/>
  <c r="D43" i="4"/>
  <c r="C43" i="4"/>
  <c r="D24" i="4"/>
  <c r="C24" i="4"/>
  <c r="D20" i="4"/>
  <c r="D19" i="4" s="1"/>
  <c r="C19" i="4"/>
  <c r="C17" i="4"/>
  <c r="F18" i="4"/>
  <c r="F17" i="4" s="1"/>
  <c r="E17" i="4"/>
  <c r="E16" i="4" s="1"/>
  <c r="E15" i="4" s="1"/>
  <c r="D17" i="4"/>
  <c r="C120" i="4" l="1"/>
  <c r="C116" i="4" s="1"/>
  <c r="C115" i="4" s="1"/>
  <c r="D120" i="4"/>
  <c r="D116" i="4" s="1"/>
  <c r="D115" i="4" s="1"/>
  <c r="G271" i="1"/>
  <c r="F281" i="1"/>
  <c r="E272" i="1"/>
  <c r="D271" i="1"/>
  <c r="D270" i="1" s="1"/>
  <c r="D269" i="1" s="1"/>
  <c r="E281" i="1"/>
  <c r="E271" i="1" s="1"/>
  <c r="F272" i="1"/>
  <c r="F271" i="1" s="1"/>
  <c r="F270" i="1" s="1"/>
  <c r="F269" i="1" s="1"/>
  <c r="C281" i="1"/>
  <c r="F147" i="4"/>
  <c r="F143" i="4" s="1"/>
  <c r="F139" i="4" s="1"/>
  <c r="E115" i="4"/>
  <c r="D58" i="4"/>
  <c r="D50" i="4"/>
  <c r="C40" i="4"/>
  <c r="C30" i="4" s="1"/>
  <c r="C29" i="4" s="1"/>
  <c r="D40" i="4"/>
  <c r="D30" i="4" s="1"/>
  <c r="D29" i="4" s="1"/>
  <c r="C50" i="4"/>
  <c r="C49" i="4" s="1"/>
  <c r="C48" i="4" s="1"/>
  <c r="C16" i="4"/>
  <c r="C15" i="4" s="1"/>
  <c r="C14" i="4" s="1"/>
  <c r="D16" i="4"/>
  <c r="D15" i="4" s="1"/>
  <c r="D14" i="4" s="1"/>
  <c r="F16" i="4"/>
  <c r="F15" i="4" s="1"/>
  <c r="F14" i="4" s="1"/>
  <c r="C305" i="1"/>
  <c r="C271" i="1" s="1"/>
  <c r="C270" i="1" s="1"/>
  <c r="C269" i="1" s="1"/>
  <c r="D305" i="1"/>
  <c r="E14" i="4"/>
  <c r="G270" i="1"/>
  <c r="G269" i="1" s="1"/>
  <c r="E270" i="1"/>
  <c r="E269" i="1" s="1"/>
  <c r="H306" i="1"/>
  <c r="H305" i="1" s="1"/>
  <c r="H273" i="1"/>
  <c r="H272" i="1" s="1"/>
  <c r="H302" i="1"/>
  <c r="H292" i="1"/>
  <c r="H286" i="1"/>
  <c r="H282" i="1"/>
  <c r="F130" i="4"/>
  <c r="F136" i="4"/>
  <c r="F135" i="4" s="1"/>
  <c r="F124" i="4"/>
  <c r="F120" i="4" l="1"/>
  <c r="F116" i="4" s="1"/>
  <c r="D49" i="4"/>
  <c r="D48" i="4" s="1"/>
  <c r="C13" i="4"/>
  <c r="D13" i="4"/>
  <c r="H281" i="1"/>
  <c r="H271" i="1" s="1"/>
  <c r="H270" i="1" s="1"/>
  <c r="H269" i="1" s="1"/>
  <c r="D114" i="4"/>
  <c r="C114" i="4"/>
  <c r="E114" i="4"/>
  <c r="F115" i="4" l="1"/>
  <c r="F114" i="4" s="1"/>
  <c r="D12" i="4"/>
  <c r="C12" i="4"/>
  <c r="G164" i="1"/>
  <c r="F164" i="1"/>
  <c r="E164" i="1"/>
  <c r="D164" i="1"/>
  <c r="C164" i="1"/>
  <c r="G174" i="1"/>
  <c r="F174" i="1"/>
  <c r="E174" i="1"/>
  <c r="D174" i="1"/>
  <c r="C174" i="1"/>
  <c r="H166" i="1"/>
  <c r="G132" i="1"/>
  <c r="F132" i="1"/>
  <c r="E132" i="1"/>
  <c r="D132" i="1"/>
  <c r="C132" i="1"/>
  <c r="G130" i="1"/>
  <c r="F130" i="1"/>
  <c r="E130" i="1"/>
  <c r="D130" i="1"/>
  <c r="C130" i="1"/>
  <c r="H131" i="1"/>
  <c r="H130" i="1" s="1"/>
  <c r="H125" i="1"/>
  <c r="D117" i="1"/>
  <c r="H122" i="1"/>
  <c r="G117" i="1"/>
  <c r="F117" i="1"/>
  <c r="E117" i="1"/>
  <c r="H118" i="1"/>
  <c r="C33" i="1"/>
  <c r="H35" i="1"/>
  <c r="C22" i="1"/>
  <c r="C266" i="1"/>
  <c r="C265" i="1" s="1"/>
  <c r="C263" i="1"/>
  <c r="C262" i="1" s="1"/>
  <c r="C260" i="1"/>
  <c r="C246" i="1"/>
  <c r="C243" i="1"/>
  <c r="C241" i="1"/>
  <c r="C238" i="1"/>
  <c r="C226" i="1"/>
  <c r="C225" i="1" s="1"/>
  <c r="C223" i="1"/>
  <c r="C222" i="1" s="1"/>
  <c r="C220" i="1"/>
  <c r="C219" i="1" s="1"/>
  <c r="C217" i="1"/>
  <c r="C215" i="1"/>
  <c r="C210" i="1"/>
  <c r="C203" i="1"/>
  <c r="C199" i="1"/>
  <c r="C187" i="1"/>
  <c r="C186" i="1" s="1"/>
  <c r="C185" i="1" s="1"/>
  <c r="C182" i="1"/>
  <c r="C181" i="1" s="1"/>
  <c r="C180" i="1" s="1"/>
  <c r="C177" i="1"/>
  <c r="C171" i="1"/>
  <c r="C170" i="1" s="1"/>
  <c r="C168" i="1"/>
  <c r="C167" i="1" s="1"/>
  <c r="C162" i="1"/>
  <c r="C153" i="1"/>
  <c r="C148" i="1"/>
  <c r="C146" i="1"/>
  <c r="C135" i="1"/>
  <c r="C134" i="1" s="1"/>
  <c r="C114" i="1"/>
  <c r="C109" i="1"/>
  <c r="C108" i="1" s="1"/>
  <c r="C104" i="1"/>
  <c r="C102" i="1"/>
  <c r="C93" i="1"/>
  <c r="C86" i="1"/>
  <c r="C70" i="1"/>
  <c r="C68" i="1"/>
  <c r="C65" i="1"/>
  <c r="C64" i="1" s="1"/>
  <c r="C61" i="1"/>
  <c r="C60" i="1" s="1"/>
  <c r="C52" i="1"/>
  <c r="C50" i="1"/>
  <c r="C40" i="1"/>
  <c r="C28" i="1"/>
  <c r="C24" i="1"/>
  <c r="C19" i="1"/>
  <c r="C245" i="1" l="1"/>
  <c r="C237" i="1"/>
  <c r="C145" i="1"/>
  <c r="C198" i="1"/>
  <c r="C197" i="1" s="1"/>
  <c r="C196" i="1" s="1"/>
  <c r="C85" i="1"/>
  <c r="C84" i="1" s="1"/>
  <c r="C83" i="1" s="1"/>
  <c r="C113" i="1"/>
  <c r="C112" i="1" s="1"/>
  <c r="C173" i="1"/>
  <c r="C179" i="1"/>
  <c r="C27" i="1"/>
  <c r="C67" i="1"/>
  <c r="C18" i="1"/>
  <c r="C184" i="1"/>
  <c r="C236" i="1" l="1"/>
  <c r="C235" i="1" s="1"/>
  <c r="C111" i="1"/>
  <c r="C144" i="1"/>
  <c r="C143" i="1" s="1"/>
  <c r="C17" i="1"/>
  <c r="C16" i="1" s="1"/>
  <c r="C15" i="1" l="1"/>
  <c r="F53" i="4"/>
  <c r="E51" i="4"/>
  <c r="E238" i="1"/>
  <c r="F238" i="1"/>
  <c r="G238" i="1"/>
  <c r="D238" i="1"/>
  <c r="H239" i="1"/>
  <c r="H201" i="1"/>
  <c r="C14" i="1" l="1"/>
  <c r="H139" i="1"/>
  <c r="H138" i="1" s="1"/>
  <c r="H137" i="1" s="1"/>
  <c r="H133" i="1"/>
  <c r="H132" i="1" s="1"/>
  <c r="D123" i="1"/>
  <c r="H126" i="1"/>
  <c r="H120" i="1"/>
  <c r="H119" i="1"/>
  <c r="E114" i="1"/>
  <c r="F114" i="1"/>
  <c r="G114" i="1"/>
  <c r="D114" i="1"/>
  <c r="H116" i="1"/>
  <c r="H69" i="1"/>
  <c r="H68" i="1" s="1"/>
  <c r="G68" i="1"/>
  <c r="F68" i="1"/>
  <c r="E68" i="1"/>
  <c r="D68" i="1"/>
  <c r="D113" i="1" l="1"/>
  <c r="F23" i="4"/>
  <c r="F33" i="4"/>
  <c r="F34" i="4"/>
  <c r="F38" i="4"/>
  <c r="F37" i="4" s="1"/>
  <c r="F32" i="4" l="1"/>
  <c r="F31" i="4" s="1"/>
  <c r="E46" i="4"/>
  <c r="E45" i="4" s="1"/>
  <c r="D243" i="1"/>
  <c r="E243" i="1"/>
  <c r="F243" i="1"/>
  <c r="G243" i="1"/>
  <c r="D168" i="1"/>
  <c r="D167" i="1" s="1"/>
  <c r="E168" i="1"/>
  <c r="E167" i="1" s="1"/>
  <c r="F168" i="1"/>
  <c r="F167" i="1" s="1"/>
  <c r="G168" i="1"/>
  <c r="G167" i="1" s="1"/>
  <c r="D203" i="1"/>
  <c r="E203" i="1"/>
  <c r="F203" i="1"/>
  <c r="G203" i="1"/>
  <c r="H204" i="1"/>
  <c r="D171" i="1"/>
  <c r="D170" i="1" s="1"/>
  <c r="E171" i="1"/>
  <c r="E170" i="1" s="1"/>
  <c r="F171" i="1"/>
  <c r="F170" i="1" s="1"/>
  <c r="G171" i="1"/>
  <c r="G170" i="1" s="1"/>
  <c r="H169" i="1"/>
  <c r="H168" i="1" s="1"/>
  <c r="H167" i="1" s="1"/>
  <c r="H172" i="1"/>
  <c r="H171" i="1" s="1"/>
  <c r="H170" i="1" s="1"/>
  <c r="D104" i="1"/>
  <c r="E104" i="1"/>
  <c r="F104" i="1"/>
  <c r="G104" i="1"/>
  <c r="D109" i="1"/>
  <c r="D108" i="1" s="1"/>
  <c r="E109" i="1"/>
  <c r="E108" i="1" s="1"/>
  <c r="F109" i="1"/>
  <c r="F108" i="1" s="1"/>
  <c r="G109" i="1"/>
  <c r="G108" i="1" s="1"/>
  <c r="H105" i="1"/>
  <c r="H96" i="1"/>
  <c r="H95" i="1"/>
  <c r="H99" i="1"/>
  <c r="H66" i="1" l="1"/>
  <c r="H65" i="1" s="1"/>
  <c r="H64" i="1" s="1"/>
  <c r="G65" i="1"/>
  <c r="G64" i="1" s="1"/>
  <c r="F65" i="1"/>
  <c r="F64" i="1" s="1"/>
  <c r="E65" i="1"/>
  <c r="E64" i="1" s="1"/>
  <c r="D65" i="1"/>
  <c r="D64" i="1" s="1"/>
  <c r="H57" i="1"/>
  <c r="D19" i="1"/>
  <c r="E19" i="1"/>
  <c r="F19" i="1"/>
  <c r="G19" i="1"/>
  <c r="D24" i="1"/>
  <c r="E24" i="1"/>
  <c r="F24" i="1"/>
  <c r="G24" i="1"/>
  <c r="H221" i="1" l="1"/>
  <c r="D187" i="1" l="1"/>
  <c r="D186" i="1" s="1"/>
  <c r="E187" i="1"/>
  <c r="E186" i="1" s="1"/>
  <c r="F187" i="1"/>
  <c r="F186" i="1" s="1"/>
  <c r="G187" i="1"/>
  <c r="G186" i="1" s="1"/>
  <c r="H268" i="1"/>
  <c r="H267" i="1"/>
  <c r="H264" i="1"/>
  <c r="H261" i="1"/>
  <c r="H259" i="1"/>
  <c r="H258" i="1"/>
  <c r="H257" i="1"/>
  <c r="H256" i="1"/>
  <c r="H254" i="1"/>
  <c r="H251" i="1"/>
  <c r="H250" i="1"/>
  <c r="H248" i="1"/>
  <c r="H247" i="1"/>
  <c r="H244" i="1"/>
  <c r="H243" i="1" s="1"/>
  <c r="H242" i="1"/>
  <c r="H240" i="1"/>
  <c r="H238" i="1" s="1"/>
  <c r="D266" i="1"/>
  <c r="D265" i="1" s="1"/>
  <c r="E266" i="1"/>
  <c r="E265" i="1" s="1"/>
  <c r="F266" i="1"/>
  <c r="F265" i="1" s="1"/>
  <c r="G266" i="1"/>
  <c r="G265" i="1" s="1"/>
  <c r="D263" i="1"/>
  <c r="D262" i="1" s="1"/>
  <c r="E263" i="1"/>
  <c r="E262" i="1" s="1"/>
  <c r="F263" i="1"/>
  <c r="F262" i="1" s="1"/>
  <c r="G263" i="1"/>
  <c r="G262" i="1" s="1"/>
  <c r="D260" i="1"/>
  <c r="E260" i="1"/>
  <c r="F260" i="1"/>
  <c r="G260" i="1"/>
  <c r="D253" i="1"/>
  <c r="E253" i="1"/>
  <c r="F253" i="1"/>
  <c r="G253" i="1"/>
  <c r="D249" i="1"/>
  <c r="E249" i="1"/>
  <c r="F249" i="1"/>
  <c r="G249" i="1"/>
  <c r="D246" i="1"/>
  <c r="D245" i="1" s="1"/>
  <c r="E246" i="1"/>
  <c r="E245" i="1" s="1"/>
  <c r="F246" i="1"/>
  <c r="F245" i="1" s="1"/>
  <c r="G246" i="1"/>
  <c r="G245" i="1" s="1"/>
  <c r="D241" i="1"/>
  <c r="D237" i="1" s="1"/>
  <c r="D236" i="1" s="1"/>
  <c r="E241" i="1"/>
  <c r="E237" i="1" s="1"/>
  <c r="E236" i="1" s="1"/>
  <c r="F241" i="1"/>
  <c r="F237" i="1" s="1"/>
  <c r="G241" i="1"/>
  <c r="G237" i="1" s="1"/>
  <c r="H229" i="1"/>
  <c r="H228" i="1"/>
  <c r="H227" i="1"/>
  <c r="H224" i="1"/>
  <c r="H218" i="1"/>
  <c r="H216" i="1"/>
  <c r="H214" i="1"/>
  <c r="H213" i="1"/>
  <c r="H212" i="1"/>
  <c r="H211" i="1"/>
  <c r="H209" i="1"/>
  <c r="H208" i="1"/>
  <c r="H207" i="1"/>
  <c r="H206" i="1"/>
  <c r="H205" i="1"/>
  <c r="H202" i="1"/>
  <c r="H200" i="1"/>
  <c r="F236" i="1" l="1"/>
  <c r="G236" i="1"/>
  <c r="G235" i="1" s="1"/>
  <c r="H249" i="1"/>
  <c r="H203" i="1"/>
  <c r="H241" i="1"/>
  <c r="H237" i="1" s="1"/>
  <c r="H260" i="1"/>
  <c r="H263" i="1"/>
  <c r="H262" i="1" s="1"/>
  <c r="H266" i="1"/>
  <c r="H265" i="1" s="1"/>
  <c r="F235" i="1"/>
  <c r="H246" i="1"/>
  <c r="H253" i="1"/>
  <c r="D235" i="1"/>
  <c r="E235" i="1"/>
  <c r="H245" i="1" l="1"/>
  <c r="H236" i="1" s="1"/>
  <c r="H235" i="1" l="1"/>
  <c r="D226" i="1"/>
  <c r="D225" i="1" s="1"/>
  <c r="E226" i="1"/>
  <c r="E225" i="1" s="1"/>
  <c r="F226" i="1"/>
  <c r="F225" i="1" s="1"/>
  <c r="G226" i="1"/>
  <c r="G225" i="1" s="1"/>
  <c r="H226" i="1"/>
  <c r="H225" i="1" s="1"/>
  <c r="D223" i="1"/>
  <c r="D222" i="1" s="1"/>
  <c r="E223" i="1"/>
  <c r="E222" i="1" s="1"/>
  <c r="F223" i="1"/>
  <c r="F222" i="1" s="1"/>
  <c r="G223" i="1"/>
  <c r="G222" i="1" s="1"/>
  <c r="H223" i="1"/>
  <c r="H222" i="1" s="1"/>
  <c r="D220" i="1"/>
  <c r="D219" i="1" s="1"/>
  <c r="E220" i="1"/>
  <c r="E219" i="1" s="1"/>
  <c r="F220" i="1"/>
  <c r="F219" i="1" s="1"/>
  <c r="G220" i="1"/>
  <c r="G219" i="1" s="1"/>
  <c r="H220" i="1"/>
  <c r="H219" i="1" s="1"/>
  <c r="H217" i="1"/>
  <c r="D217" i="1"/>
  <c r="E217" i="1"/>
  <c r="F217" i="1"/>
  <c r="G217" i="1"/>
  <c r="D215" i="1"/>
  <c r="E215" i="1"/>
  <c r="F215" i="1"/>
  <c r="G215" i="1"/>
  <c r="H215" i="1"/>
  <c r="D210" i="1"/>
  <c r="E210" i="1"/>
  <c r="F210" i="1"/>
  <c r="G210" i="1"/>
  <c r="H210" i="1"/>
  <c r="D199" i="1"/>
  <c r="E199" i="1"/>
  <c r="F199" i="1"/>
  <c r="G199" i="1"/>
  <c r="H199" i="1"/>
  <c r="H195" i="1"/>
  <c r="H193" i="1" s="1"/>
  <c r="H192" i="1" s="1"/>
  <c r="H191" i="1"/>
  <c r="H188" i="1"/>
  <c r="D190" i="1"/>
  <c r="D189" i="1" s="1"/>
  <c r="D185" i="1" s="1"/>
  <c r="E190" i="1"/>
  <c r="E189" i="1" s="1"/>
  <c r="E185" i="1" s="1"/>
  <c r="F190" i="1"/>
  <c r="F189" i="1" s="1"/>
  <c r="F185" i="1" s="1"/>
  <c r="G190" i="1"/>
  <c r="G189" i="1" s="1"/>
  <c r="G185" i="1" s="1"/>
  <c r="H183" i="1"/>
  <c r="D182" i="1"/>
  <c r="E182" i="1"/>
  <c r="F182" i="1"/>
  <c r="G182" i="1"/>
  <c r="H178" i="1"/>
  <c r="H176" i="1"/>
  <c r="H175" i="1"/>
  <c r="H165" i="1"/>
  <c r="H163" i="1"/>
  <c r="H161" i="1"/>
  <c r="H160" i="1"/>
  <c r="H159" i="1"/>
  <c r="H158" i="1"/>
  <c r="H157" i="1"/>
  <c r="H156" i="1"/>
  <c r="H155" i="1"/>
  <c r="H154" i="1"/>
  <c r="H152" i="1"/>
  <c r="H151" i="1"/>
  <c r="H150" i="1"/>
  <c r="H149" i="1"/>
  <c r="H147" i="1"/>
  <c r="D177" i="1"/>
  <c r="D173" i="1" s="1"/>
  <c r="E177" i="1"/>
  <c r="E173" i="1" s="1"/>
  <c r="F177" i="1"/>
  <c r="F173" i="1" s="1"/>
  <c r="G177" i="1"/>
  <c r="G173" i="1" s="1"/>
  <c r="D162" i="1"/>
  <c r="E162" i="1"/>
  <c r="F162" i="1"/>
  <c r="G162" i="1"/>
  <c r="D153" i="1"/>
  <c r="E153" i="1"/>
  <c r="F153" i="1"/>
  <c r="G153" i="1"/>
  <c r="D148" i="1"/>
  <c r="E148" i="1"/>
  <c r="F148" i="1"/>
  <c r="G148" i="1"/>
  <c r="D146" i="1"/>
  <c r="D145" i="1" s="1"/>
  <c r="D144" i="1" s="1"/>
  <c r="E146" i="1"/>
  <c r="E145" i="1" s="1"/>
  <c r="F146" i="1"/>
  <c r="F145" i="1" s="1"/>
  <c r="F144" i="1" s="1"/>
  <c r="G146" i="1"/>
  <c r="G145" i="1" s="1"/>
  <c r="G144" i="1" s="1"/>
  <c r="H136" i="1"/>
  <c r="H129" i="1"/>
  <c r="H128" i="1"/>
  <c r="H127" i="1"/>
  <c r="H124" i="1"/>
  <c r="H121" i="1"/>
  <c r="H115" i="1"/>
  <c r="H114" i="1" s="1"/>
  <c r="D135" i="1"/>
  <c r="D134" i="1" s="1"/>
  <c r="E135" i="1"/>
  <c r="E134" i="1" s="1"/>
  <c r="F135" i="1"/>
  <c r="F134" i="1" s="1"/>
  <c r="G135" i="1"/>
  <c r="G134" i="1" s="1"/>
  <c r="H110" i="1"/>
  <c r="H109" i="1" s="1"/>
  <c r="H108" i="1" s="1"/>
  <c r="H107" i="1"/>
  <c r="H106" i="1"/>
  <c r="H103" i="1"/>
  <c r="H101" i="1"/>
  <c r="H100" i="1"/>
  <c r="H98" i="1"/>
  <c r="H97" i="1"/>
  <c r="H94" i="1"/>
  <c r="H90" i="1"/>
  <c r="H88" i="1"/>
  <c r="H87" i="1"/>
  <c r="H77" i="1"/>
  <c r="H76" i="1"/>
  <c r="H75" i="1"/>
  <c r="H74" i="1"/>
  <c r="H71" i="1"/>
  <c r="H63" i="1"/>
  <c r="H62" i="1"/>
  <c r="H59" i="1"/>
  <c r="H58" i="1"/>
  <c r="H56" i="1"/>
  <c r="H55" i="1"/>
  <c r="H54" i="1"/>
  <c r="H53" i="1"/>
  <c r="H51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4" i="1"/>
  <c r="H32" i="1"/>
  <c r="H31" i="1"/>
  <c r="H30" i="1"/>
  <c r="H29" i="1"/>
  <c r="H26" i="1"/>
  <c r="H25" i="1"/>
  <c r="H23" i="1"/>
  <c r="H21" i="1"/>
  <c r="H20" i="1"/>
  <c r="E123" i="1"/>
  <c r="F123" i="1"/>
  <c r="G123" i="1"/>
  <c r="D102" i="1"/>
  <c r="E102" i="1"/>
  <c r="F102" i="1"/>
  <c r="G102" i="1"/>
  <c r="D93" i="1"/>
  <c r="E93" i="1"/>
  <c r="F93" i="1"/>
  <c r="G93" i="1"/>
  <c r="D89" i="1"/>
  <c r="E89" i="1"/>
  <c r="F89" i="1"/>
  <c r="G89" i="1"/>
  <c r="D86" i="1"/>
  <c r="D85" i="1" s="1"/>
  <c r="D84" i="1" s="1"/>
  <c r="E86" i="1"/>
  <c r="F86" i="1"/>
  <c r="G86" i="1"/>
  <c r="G85" i="1" s="1"/>
  <c r="G84" i="1" s="1"/>
  <c r="E73" i="1"/>
  <c r="E72" i="1" s="1"/>
  <c r="F73" i="1"/>
  <c r="F72" i="1" s="1"/>
  <c r="G73" i="1"/>
  <c r="G72" i="1" s="1"/>
  <c r="D70" i="1"/>
  <c r="D67" i="1" s="1"/>
  <c r="E70" i="1"/>
  <c r="E67" i="1" s="1"/>
  <c r="F70" i="1"/>
  <c r="F67" i="1" s="1"/>
  <c r="G70" i="1"/>
  <c r="G67" i="1" s="1"/>
  <c r="D61" i="1"/>
  <c r="D60" i="1" s="1"/>
  <c r="E61" i="1"/>
  <c r="E60" i="1" s="1"/>
  <c r="F61" i="1"/>
  <c r="F60" i="1" s="1"/>
  <c r="G61" i="1"/>
  <c r="G60" i="1" s="1"/>
  <c r="D52" i="1"/>
  <c r="E52" i="1"/>
  <c r="F52" i="1"/>
  <c r="G52" i="1"/>
  <c r="D50" i="1"/>
  <c r="E50" i="1"/>
  <c r="F50" i="1"/>
  <c r="G50" i="1"/>
  <c r="D40" i="1"/>
  <c r="E40" i="1"/>
  <c r="F40" i="1"/>
  <c r="G40" i="1"/>
  <c r="D33" i="1"/>
  <c r="E33" i="1"/>
  <c r="F33" i="1"/>
  <c r="G33" i="1"/>
  <c r="D28" i="1"/>
  <c r="D27" i="1" s="1"/>
  <c r="E28" i="1"/>
  <c r="E27" i="1" s="1"/>
  <c r="F28" i="1"/>
  <c r="G28" i="1"/>
  <c r="G27" i="1" s="1"/>
  <c r="D22" i="1"/>
  <c r="D18" i="1" s="1"/>
  <c r="E22" i="1"/>
  <c r="E18" i="1" s="1"/>
  <c r="F22" i="1"/>
  <c r="F18" i="1" s="1"/>
  <c r="G22" i="1"/>
  <c r="G18" i="1" s="1"/>
  <c r="F81" i="4"/>
  <c r="F80" i="4"/>
  <c r="E79" i="4"/>
  <c r="E78" i="4" s="1"/>
  <c r="F77" i="4"/>
  <c r="F76" i="4" s="1"/>
  <c r="F75" i="4" s="1"/>
  <c r="E76" i="4"/>
  <c r="E75" i="4" s="1"/>
  <c r="F74" i="4"/>
  <c r="F73" i="4" s="1"/>
  <c r="E73" i="4"/>
  <c r="F72" i="4"/>
  <c r="F71" i="4"/>
  <c r="F70" i="4"/>
  <c r="F69" i="4"/>
  <c r="F67" i="4"/>
  <c r="E66" i="4"/>
  <c r="F64" i="4"/>
  <c r="F63" i="4"/>
  <c r="E62" i="4"/>
  <c r="F61" i="4"/>
  <c r="F60" i="4"/>
  <c r="E59" i="4"/>
  <c r="F57" i="4"/>
  <c r="E56" i="4"/>
  <c r="F55" i="4"/>
  <c r="F54" i="4" s="1"/>
  <c r="E54" i="4"/>
  <c r="E50" i="4" s="1"/>
  <c r="F52" i="4"/>
  <c r="F51" i="4" s="1"/>
  <c r="F47" i="4"/>
  <c r="F46" i="4" s="1"/>
  <c r="F45" i="4" s="1"/>
  <c r="F44" i="4"/>
  <c r="F43" i="4" s="1"/>
  <c r="E43" i="4"/>
  <c r="F41" i="4"/>
  <c r="F24" i="4"/>
  <c r="E24" i="4"/>
  <c r="F20" i="4"/>
  <c r="F19" i="4" s="1"/>
  <c r="E144" i="1" l="1"/>
  <c r="G113" i="1"/>
  <c r="G112" i="1" s="1"/>
  <c r="G111" i="1" s="1"/>
  <c r="F113" i="1"/>
  <c r="F112" i="1" s="1"/>
  <c r="F111" i="1" s="1"/>
  <c r="E113" i="1"/>
  <c r="E112" i="1" s="1"/>
  <c r="E111" i="1" s="1"/>
  <c r="D112" i="1"/>
  <c r="D111" i="1" s="1"/>
  <c r="F40" i="4"/>
  <c r="F30" i="4"/>
  <c r="F29" i="4" s="1"/>
  <c r="E40" i="4"/>
  <c r="E30" i="4" s="1"/>
  <c r="E29" i="4" s="1"/>
  <c r="E58" i="4"/>
  <c r="E49" i="4" s="1"/>
  <c r="F62" i="4"/>
  <c r="E85" i="1"/>
  <c r="E84" i="1" s="1"/>
  <c r="E83" i="1" s="1"/>
  <c r="D198" i="1"/>
  <c r="D197" i="1" s="1"/>
  <c r="D196" i="1" s="1"/>
  <c r="G198" i="1"/>
  <c r="G197" i="1" s="1"/>
  <c r="H198" i="1"/>
  <c r="H197" i="1" s="1"/>
  <c r="F85" i="1"/>
  <c r="F84" i="1" s="1"/>
  <c r="F83" i="1" s="1"/>
  <c r="F27" i="1"/>
  <c r="F198" i="1"/>
  <c r="F197" i="1" s="1"/>
  <c r="F196" i="1" s="1"/>
  <c r="E198" i="1"/>
  <c r="E197" i="1" s="1"/>
  <c r="E196" i="1" s="1"/>
  <c r="F181" i="1"/>
  <c r="F180" i="1" s="1"/>
  <c r="F179" i="1" s="1"/>
  <c r="E181" i="1"/>
  <c r="E180" i="1" s="1"/>
  <c r="E179" i="1" s="1"/>
  <c r="G181" i="1"/>
  <c r="G180" i="1" s="1"/>
  <c r="G179" i="1" s="1"/>
  <c r="D181" i="1"/>
  <c r="D180" i="1" s="1"/>
  <c r="D179" i="1" s="1"/>
  <c r="G17" i="1"/>
  <c r="G16" i="1" s="1"/>
  <c r="F17" i="1"/>
  <c r="F16" i="1" s="1"/>
  <c r="E17" i="1"/>
  <c r="E16" i="1" s="1"/>
  <c r="D17" i="1"/>
  <c r="D16" i="1" s="1"/>
  <c r="G83" i="1"/>
  <c r="G184" i="1"/>
  <c r="F184" i="1"/>
  <c r="D83" i="1"/>
  <c r="G143" i="1"/>
  <c r="E20" i="4"/>
  <c r="E19" i="4" s="1"/>
  <c r="F143" i="1"/>
  <c r="H174" i="1"/>
  <c r="E184" i="1"/>
  <c r="H164" i="1"/>
  <c r="H117" i="1"/>
  <c r="H19" i="1"/>
  <c r="G196" i="1"/>
  <c r="D143" i="1"/>
  <c r="E143" i="1"/>
  <c r="D184" i="1"/>
  <c r="F79" i="4"/>
  <c r="F78" i="4" s="1"/>
  <c r="H104" i="1"/>
  <c r="H24" i="1"/>
  <c r="F56" i="4"/>
  <c r="F50" i="4" s="1"/>
  <c r="F66" i="4"/>
  <c r="F59" i="4"/>
  <c r="H102" i="1"/>
  <c r="H146" i="1"/>
  <c r="H177" i="1"/>
  <c r="H190" i="1"/>
  <c r="H189" i="1" s="1"/>
  <c r="H50" i="1"/>
  <c r="H135" i="1"/>
  <c r="H134" i="1" s="1"/>
  <c r="H162" i="1"/>
  <c r="H22" i="1"/>
  <c r="H182" i="1"/>
  <c r="H181" i="1" s="1"/>
  <c r="H180" i="1" s="1"/>
  <c r="H70" i="1"/>
  <c r="H67" i="1" s="1"/>
  <c r="H187" i="1"/>
  <c r="H186" i="1" s="1"/>
  <c r="H86" i="1"/>
  <c r="H61" i="1"/>
  <c r="H60" i="1" s="1"/>
  <c r="H28" i="1"/>
  <c r="H123" i="1"/>
  <c r="H148" i="1"/>
  <c r="H153" i="1"/>
  <c r="H33" i="1"/>
  <c r="H52" i="1"/>
  <c r="H73" i="1"/>
  <c r="H72" i="1" s="1"/>
  <c r="H40" i="1"/>
  <c r="H89" i="1"/>
  <c r="H93" i="1"/>
  <c r="H113" i="1" l="1"/>
  <c r="H112" i="1" s="1"/>
  <c r="D15" i="1"/>
  <c r="F58" i="4"/>
  <c r="F49" i="4" s="1"/>
  <c r="H185" i="1"/>
  <c r="H173" i="1"/>
  <c r="H145" i="1"/>
  <c r="H85" i="1"/>
  <c r="H84" i="1" s="1"/>
  <c r="H18" i="1"/>
  <c r="H27" i="1"/>
  <c r="G15" i="1"/>
  <c r="G14" i="1" s="1"/>
  <c r="F15" i="1"/>
  <c r="F14" i="1" s="1"/>
  <c r="E15" i="1"/>
  <c r="E14" i="1" s="1"/>
  <c r="E48" i="4"/>
  <c r="E13" i="4" s="1"/>
  <c r="H196" i="1"/>
  <c r="H111" i="1" l="1"/>
  <c r="D14" i="1"/>
  <c r="H144" i="1"/>
  <c r="H143" i="1" s="1"/>
  <c r="H17" i="1"/>
  <c r="H16" i="1" s="1"/>
  <c r="E12" i="4"/>
  <c r="F48" i="4"/>
  <c r="F13" i="4" s="1"/>
  <c r="H83" i="1"/>
  <c r="H179" i="1"/>
  <c r="H184" i="1"/>
  <c r="F12" i="4" l="1"/>
  <c r="H15" i="1"/>
  <c r="H14" i="1" l="1"/>
</calcChain>
</file>

<file path=xl/sharedStrings.xml><?xml version="1.0" encoding="utf-8"?>
<sst xmlns="http://schemas.openxmlformats.org/spreadsheetml/2006/main" count="535" uniqueCount="158">
  <si>
    <t>IZVOR 11 Opći prihodi i primici</t>
  </si>
  <si>
    <t>Administracija i upravljanje</t>
  </si>
  <si>
    <t xml:space="preserve">Plaće </t>
  </si>
  <si>
    <t>Plaće za redovan rad</t>
  </si>
  <si>
    <t>Plaće za prekovremeni rad</t>
  </si>
  <si>
    <t>Ostali rashodi za zaposlene</t>
  </si>
  <si>
    <t xml:space="preserve">Doprinosi na plaće </t>
  </si>
  <si>
    <t>Doprinosi za mirovinsko osiguranje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</si>
  <si>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</si>
  <si>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</si>
  <si>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</si>
  <si>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</si>
  <si>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</si>
  <si>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</si>
  <si>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</si>
  <si>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</si>
  <si>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</si>
  <si>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</si>
  <si>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</si>
  <si>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</si>
  <si>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</si>
  <si>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</si>
  <si>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</si>
  <si>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</si>
  <si>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</si>
  <si>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</si>
  <si>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</si>
  <si>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</si>
  <si>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</si>
  <si>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</si>
  <si>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</si>
  <si>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Naknade za rad pred. i izvršnih tijela, povjerenstava i sl.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</si>
  <si>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</si>
  <si>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</si>
  <si>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</si>
  <si>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</si>
  <si>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</si>
  <si>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</si>
  <si>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Zatezne kamate</t>
  </si>
  <si>
    <t>Tekuće donacije u novcu</t>
  </si>
  <si>
    <t>Kazne, penali i naknade šteta</t>
  </si>
  <si>
    <t xml:space="preserve">Postrojenja i oprema 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</si>
  <si>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</si>
  <si>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</si>
  <si>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</si>
  <si>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</si>
  <si>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</si>
  <si>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</si>
  <si>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IZVOR 12 SREDSTVA UČEŠĆA ZA POMOĆI</t>
  </si>
  <si>
    <t>UŠTEDE</t>
  </si>
  <si>
    <t>6=1-2+3-4+5</t>
  </si>
  <si>
    <t>KONTO</t>
  </si>
  <si>
    <t>NAZIV</t>
  </si>
  <si>
    <t>Smanjenje</t>
  </si>
  <si>
    <t>Povećanje</t>
  </si>
  <si>
    <t>NEDOSTATNA 
SREDSTVA</t>
  </si>
  <si>
    <t>IZVOR 31 Vlastiti prihodi</t>
  </si>
  <si>
    <t>IZVOR 43 Ostali prihodi za posebne namjene</t>
  </si>
  <si>
    <t>IZVOR 51 Pomoći EU</t>
  </si>
  <si>
    <t>IZVOR 61 Donacije</t>
  </si>
  <si>
    <t>4=1-2+3</t>
  </si>
  <si>
    <t>HRVATSKA VATROGASNA ZAJEDNICA</t>
  </si>
  <si>
    <t>Ostale naknade troškova zaposlenima</t>
  </si>
  <si>
    <t>Računalne usluge</t>
  </si>
  <si>
    <t>A554000</t>
  </si>
  <si>
    <t>Naknade šteta pravnim i fizičkim osobama</t>
  </si>
  <si>
    <t>A554001</t>
  </si>
  <si>
    <t>Preventivna zaštita i gašenje požara (Nacionalni odbor)</t>
  </si>
  <si>
    <t>Stručno usavršavanje</t>
  </si>
  <si>
    <t>Rashodi za usluge</t>
  </si>
  <si>
    <t>Tekuće donacije</t>
  </si>
  <si>
    <t>A554002</t>
  </si>
  <si>
    <t>Osposobljavanje vatrogasaca Hrvatske vatrogasne zajednice</t>
  </si>
  <si>
    <t>Materijal i dijelovi za tekuće i investicijsko održavanje</t>
  </si>
  <si>
    <t xml:space="preserve">Zakupnine i najamnine </t>
  </si>
  <si>
    <t xml:space="preserve">Nematerijalna imovina </t>
  </si>
  <si>
    <t>A554003</t>
  </si>
  <si>
    <t>Protupožarna preventiva, promidžba i izdavaštvo</t>
  </si>
  <si>
    <t>Licence</t>
  </si>
  <si>
    <t>Knjige, umjetnička djela i ostale izložbene vrijednosti</t>
  </si>
  <si>
    <t xml:space="preserve">Ostale nespomenute izložbene vrijednosti </t>
  </si>
  <si>
    <t>K554006</t>
  </si>
  <si>
    <t>Informatizacija</t>
  </si>
  <si>
    <t>T554015</t>
  </si>
  <si>
    <t>Operativni program Učinkoviti ljudski potencijali 2014-2020 - Jačanje znanja i vještina pripadniha vatrogasnih organizacija u RH</t>
  </si>
  <si>
    <t>Plaće (bruto)</t>
  </si>
  <si>
    <t>Doprinosi na plaće</t>
  </si>
  <si>
    <t>Doprinosi za obvezno zdravstveno osiguranje</t>
  </si>
  <si>
    <t>Postrojenja i oprema</t>
  </si>
  <si>
    <t xml:space="preserve">Rashodi za materijal i energiju </t>
  </si>
  <si>
    <t>Sitan inventar i autogume</t>
  </si>
  <si>
    <t>A554004</t>
  </si>
  <si>
    <t>Osposobljavanje i oprema za potrebe vatrogasnih intervencija</t>
  </si>
  <si>
    <t xml:space="preserve">Kapitalne donacije </t>
  </si>
  <si>
    <t>Kapitalne donacije neprofitnim organizacijama</t>
  </si>
  <si>
    <t xml:space="preserve">Materijal i sirovine </t>
  </si>
  <si>
    <t>Dodatna ulaganja na građevinskim objektima</t>
  </si>
  <si>
    <t>Instrumenti, uređaji i strojevi</t>
  </si>
  <si>
    <t>A863023</t>
  </si>
  <si>
    <t>Dodatna sredstva izravnanja za decentraliziranu funkciju vatrogastva</t>
  </si>
  <si>
    <t>Pomoći unutar općeg proračuna</t>
  </si>
  <si>
    <t>Tekuće pomoći unutar općeg proračuna</t>
  </si>
  <si>
    <t>K260089</t>
  </si>
  <si>
    <t>Pomoći proračunskim korisnicima drugih proračuna</t>
  </si>
  <si>
    <t xml:space="preserve">Tekuće pomoći proračunskim korisnicima drugih proračuna </t>
  </si>
  <si>
    <t>Izvor 561 Pomoći EU</t>
  </si>
  <si>
    <t>ZAGREB, SELSKA CESTA 90A</t>
  </si>
  <si>
    <t>OIB: 08474627795</t>
  </si>
  <si>
    <t>Troškovi sudskih postupaka</t>
  </si>
  <si>
    <t>Naknade građanima i kućanstvima u novcu</t>
  </si>
  <si>
    <t>039</t>
  </si>
  <si>
    <t>039 05</t>
  </si>
  <si>
    <t xml:space="preserve">Zdravstvene i veterinarske usluge </t>
  </si>
  <si>
    <t>Naknade za rad predstavničkih i izvršnih tijela, povjerenstava i slično</t>
  </si>
  <si>
    <t>Naknade građanima i kućanstvima u naravi</t>
  </si>
  <si>
    <t>Ostale naknade građanima i kućanstvima iz proračuna</t>
  </si>
  <si>
    <t xml:space="preserve">Stručno usavršavanje </t>
  </si>
  <si>
    <t xml:space="preserve">Uredska oprema i namještaj </t>
  </si>
  <si>
    <t>Tekuće pomoći proračunskim korisnicima drugih proračuna</t>
  </si>
  <si>
    <t xml:space="preserve"> - IZVORI FINANCIRANJA 11 i 12 -</t>
  </si>
  <si>
    <t>Program u povedbi posebnih mjera za zaštitu od požara</t>
  </si>
  <si>
    <t>Tekuće donacije neprofitnim organizacijama</t>
  </si>
  <si>
    <t>GLAVNI VATROGASNI ZAPOVJEDNIK</t>
  </si>
  <si>
    <t>Slavko Tucaković, univ. spec. oec.</t>
  </si>
  <si>
    <t xml:space="preserve">RAZDJEL 039 HRVATSKA VATROGASNA ZAJEDNICA </t>
  </si>
  <si>
    <t>Prijenosi između proračunskih korisnika istog proračuna</t>
  </si>
  <si>
    <t>Tekući prijenosi između proračunskih korisnika istog proračuna</t>
  </si>
  <si>
    <t>039 10</t>
  </si>
  <si>
    <t>DRŽAVNA VATROGASNA ŠKOLA</t>
  </si>
  <si>
    <t xml:space="preserve">039 10 </t>
  </si>
  <si>
    <t>A935001</t>
  </si>
  <si>
    <t>T554016</t>
  </si>
  <si>
    <t>Vatrogasci u podizanju pripravnosti u području prometne sigurnosti - FIT</t>
  </si>
  <si>
    <t>Izvor 573 Instrumenti Europskog gospodarskog prostora i ostali</t>
  </si>
  <si>
    <t>IZVOR 52 Ostale pomoći</t>
  </si>
  <si>
    <t>T554017</t>
  </si>
  <si>
    <t>Integrirana tehnološka i informacijska platforma za upravljanje požarima raslinja – SILVANUS</t>
  </si>
  <si>
    <t xml:space="preserve"> - IZVORI FINANCIRANJA 31, 43, 51, 52, 561, 573, 61  -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</si>
  <si>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</si>
  <si>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</si>
  <si>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</si>
  <si>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</si>
  <si>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</si>
  <si>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proizvedene dugotrajne imovine</t>
  </si>
  <si>
    <t>Rashodi za dodatna ulaganja na nefinancijskoj imovini</t>
  </si>
  <si>
    <t>Dodatna ulaganja na prijevoznim sredstvima</t>
  </si>
  <si>
    <t>Pomoći dane u inozemstvo i unutar općeg proračuna</t>
  </si>
  <si>
    <t>Rashodi za nabavu neproizvedene dugotrajne imovine</t>
  </si>
  <si>
    <t xml:space="preserve"> - travanj 2023. -</t>
  </si>
  <si>
    <t xml:space="preserve">TEKUĆI PLAN 2023. </t>
  </si>
  <si>
    <t>"PRERASPODJELA"
unutar sredstava
odobrenih DP 2023-2025</t>
  </si>
  <si>
    <t>NOVI PLAN 
2023.</t>
  </si>
  <si>
    <t>IZMJENE I DOPUNE DRŽAVNOG PRORAČUNA RH ZA 2023. GODINU</t>
  </si>
  <si>
    <t xml:space="preserve">NOVI PLAN 
2023. </t>
  </si>
  <si>
    <t>Plaće</t>
  </si>
  <si>
    <t>KLASA: 400-02/23-01/01</t>
  </si>
  <si>
    <t>URBROJ: 444-03-02 -23-10</t>
  </si>
  <si>
    <t>Zagreb, 24. travnja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</si>
</sst>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rgb="FF33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" fontId="6" fillId="5" borderId="4" applyNumberFormat="0" applyProtection="0">
      <alignment horizontal="left" vertical="center" indent="1" justifyLastLine="1"/>
    </xf>
    <xf numFmtId="0" fontId="6" fillId="8" borderId="4" applyNumberFormat="0" applyProtection="0">
      <alignment horizontal="left" vertical="center" indent="1" justifyLastLine="1"/>
    </xf>
    <xf numFmtId="0" fontId="6" fillId="11" borderId="4" applyNumberFormat="0" applyProtection="0">
      <alignment horizontal="left" vertical="center" indent="1" justifyLastLine="1"/>
    </xf>
  </cellStyleXfs>
  <cellXfs count="113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/>
    <xf numFmtId="0" fontId="5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3" fontId="7" fillId="9" borderId="5" xfId="3" quotePrefix="1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 wrapText="1"/>
    </xf>
    <xf numFmtId="3" fontId="8" fillId="9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3" fontId="5" fillId="1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8" fillId="12" borderId="1" xfId="0" applyNumberFormat="1" applyFont="1" applyFill="1" applyBorder="1" applyAlignment="1">
      <alignment horizontal="right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3" fontId="8" fillId="0" borderId="0" xfId="0" applyNumberFormat="1" applyFont="1" applyFill="1"/>
    <xf numFmtId="0" fontId="12" fillId="0" borderId="0" xfId="0" applyFont="1"/>
    <xf numFmtId="0" fontId="0" fillId="0" borderId="0" xfId="0" applyFill="1"/>
    <xf numFmtId="3" fontId="7" fillId="9" borderId="5" xfId="3" quotePrefix="1" applyNumberFormat="1" applyFont="1" applyFill="1" applyBorder="1" applyAlignment="1">
      <alignment horizontal="center" vertical="center"/>
    </xf>
    <xf numFmtId="0" fontId="7" fillId="6" borderId="1" xfId="2" quotePrefix="1" applyNumberFormat="1" applyFont="1" applyFill="1" applyBorder="1" applyAlignment="1">
      <alignment horizontal="center" vertical="center" wrapText="1" justifyLastLine="1"/>
    </xf>
    <xf numFmtId="3" fontId="9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5" borderId="1" xfId="2" quotePrefix="1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3" fontId="8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top" wrapText="1"/>
    </xf>
    <xf numFmtId="3" fontId="0" fillId="0" borderId="0" xfId="0" applyNumberFormat="1" applyAlignment="1"/>
    <xf numFmtId="0" fontId="19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/>
    <xf numFmtId="0" fontId="0" fillId="0" borderId="0" xfId="0" applyFont="1" applyFill="1"/>
    <xf numFmtId="0" fontId="15" fillId="0" borderId="1" xfId="0" applyFont="1" applyBorder="1" applyAlignment="1">
      <alignment horizontal="justify" vertical="top" wrapText="1"/>
    </xf>
    <xf numFmtId="3" fontId="0" fillId="0" borderId="0" xfId="0" applyNumberFormat="1" applyFill="1"/>
    <xf numFmtId="0" fontId="9" fillId="0" borderId="0" xfId="0" applyFont="1" applyFill="1"/>
    <xf numFmtId="4" fontId="9" fillId="0" borderId="0" xfId="0" applyNumberFormat="1" applyFont="1" applyFill="1"/>
    <xf numFmtId="0" fontId="0" fillId="0" borderId="0" xfId="0" applyAlignment="1"/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8" fillId="0" borderId="0" xfId="0" applyFont="1" applyFill="1"/>
    <xf numFmtId="0" fontId="1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6" borderId="2" xfId="2" quotePrefix="1" applyNumberFormat="1" applyFont="1" applyFill="1" applyBorder="1" applyAlignment="1">
      <alignment horizontal="center" vertical="center" wrapText="1" justifyLastLine="1"/>
    </xf>
    <xf numFmtId="0" fontId="7" fillId="6" borderId="3" xfId="2" quotePrefix="1" applyNumberFormat="1" applyFont="1" applyFill="1" applyBorder="1" applyAlignment="1">
      <alignment horizontal="center" vertical="center" wrapText="1" justifyLastLine="1"/>
    </xf>
    <xf numFmtId="0" fontId="5" fillId="10" borderId="7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3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5" borderId="2" xfId="2" quotePrefix="1" applyNumberFormat="1" applyFont="1" applyBorder="1" applyAlignment="1">
      <alignment horizontal="center" vertical="center" wrapText="1"/>
    </xf>
    <xf numFmtId="0" fontId="7" fillId="5" borderId="3" xfId="2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10" borderId="1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</cellXfs>
  <cellStyles count="5">
    <cellStyle name="Normal" xfId="0" builtinId="0"/>
    <cellStyle name="Obično 2" xfId="1"/>
    <cellStyle name="SAPBEXchaText" xfId="2"/>
    <cellStyle name="SAPBEXHLevel1" xfId="4"/>
    <cellStyle name="SAPBEXHLevel2" xfId="3"/>
  </cellStyles>
  <dxfs count="0"/>
  <tableStyles count="0" defaultTableStyle="TableStyleMedium2" defaultPivotStyle="PivotStyleLight16"/>
  <colors>
    <mruColors>
      <color rgb="FFF9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320"/>
  <sheetViews>
    <sheetView tabSelected="1" view="pageBreakPreview" zoomScale="130" zoomScaleNormal="115" zoomScaleSheetLayoutView="130" workbookViewId="0">
      <selection activeCell="B308" sqref="B308"/>
    </sheetView>
  </sheetViews>
  <sheetFormatPr defaultRowHeight="15" x14ac:dyDescent="0.25"/>
  <cols>
    <col min="1" max="1" width="9.7109375" customWidth="1"/>
    <col min="2" max="2" width="38.7109375" customWidth="1"/>
    <col min="3" max="8" width="14.7109375" style="1" customWidth="1"/>
    <col min="9" max="9" width="10.85546875" customWidth="1"/>
    <col min="10" max="10" width="11.140625" customWidth="1"/>
    <col min="11" max="12" width="11.7109375" bestFit="1" customWidth="1"/>
    <col min="13" max="13" width="11.85546875" bestFit="1" customWidth="1"/>
  </cols>
  <sheetData>
    <row r="1" spans="1:14" ht="14.45" x14ac:dyDescent="0.3">
      <c r="A1" s="95" t="s">
        <v>61</v>
      </c>
      <c r="B1" s="95"/>
      <c r="C1" s="45"/>
      <c r="D1" s="45"/>
      <c r="E1" s="46"/>
      <c r="F1" s="47"/>
      <c r="G1" s="47"/>
      <c r="H1" s="48"/>
    </row>
    <row r="2" spans="1:14" ht="14.45" x14ac:dyDescent="0.3">
      <c r="A2" s="95" t="s">
        <v>106</v>
      </c>
      <c r="B2" s="95"/>
      <c r="C2" s="49"/>
      <c r="D2" s="49"/>
      <c r="E2" s="46"/>
      <c r="F2" s="47"/>
      <c r="G2" s="47"/>
      <c r="H2" s="47"/>
    </row>
    <row r="3" spans="1:14" ht="18" customHeight="1" x14ac:dyDescent="0.3">
      <c r="A3" s="101" t="s">
        <v>107</v>
      </c>
      <c r="B3" s="101"/>
      <c r="C3" s="49"/>
      <c r="D3" s="49"/>
      <c r="E3" s="50"/>
      <c r="F3" s="47"/>
      <c r="G3" s="47"/>
      <c r="H3" s="47"/>
    </row>
    <row r="4" spans="1:14" ht="14.45" x14ac:dyDescent="0.3">
      <c r="A4" s="51"/>
      <c r="B4" s="51"/>
      <c r="C4" s="49"/>
      <c r="D4" s="49"/>
      <c r="E4" s="50"/>
      <c r="F4" s="47"/>
      <c r="G4" s="47"/>
      <c r="H4" s="47"/>
    </row>
    <row r="5" spans="1:14" ht="18" x14ac:dyDescent="0.25">
      <c r="A5" s="96" t="s">
        <v>152</v>
      </c>
      <c r="B5" s="96"/>
      <c r="C5" s="96"/>
      <c r="D5" s="96"/>
      <c r="E5" s="96"/>
      <c r="F5" s="96"/>
      <c r="G5" s="96"/>
      <c r="H5" s="96"/>
    </row>
    <row r="6" spans="1:14" ht="18" x14ac:dyDescent="0.25">
      <c r="A6" s="96" t="s">
        <v>124</v>
      </c>
      <c r="B6" s="96"/>
      <c r="C6" s="96"/>
      <c r="D6" s="96"/>
      <c r="E6" s="96"/>
      <c r="F6" s="96"/>
      <c r="G6" s="96"/>
      <c r="H6" s="96"/>
    </row>
    <row r="7" spans="1:14" ht="18" x14ac:dyDescent="0.25">
      <c r="A7" s="96" t="s">
        <v>148</v>
      </c>
      <c r="B7" s="96"/>
      <c r="C7" s="96"/>
      <c r="D7" s="96"/>
      <c r="E7" s="96"/>
      <c r="F7" s="96"/>
      <c r="G7" s="96"/>
      <c r="H7" s="96"/>
    </row>
    <row r="8" spans="1:14" ht="18" customHeight="1" x14ac:dyDescent="0.25">
      <c r="A8" s="96" t="s">
        <v>119</v>
      </c>
      <c r="B8" s="96"/>
      <c r="C8" s="96"/>
      <c r="D8" s="96"/>
      <c r="E8" s="96"/>
      <c r="F8" s="96"/>
      <c r="G8" s="96"/>
      <c r="H8" s="96"/>
    </row>
    <row r="10" spans="1:14" ht="15.6" x14ac:dyDescent="0.3">
      <c r="A10" s="2"/>
      <c r="B10" s="2"/>
      <c r="C10" s="4"/>
      <c r="D10" s="4"/>
      <c r="E10" s="4"/>
      <c r="F10" s="4"/>
      <c r="G10" s="4"/>
      <c r="H10" s="4"/>
    </row>
    <row r="11" spans="1:14" s="13" customFormat="1" ht="43.5" customHeight="1" x14ac:dyDescent="0.2">
      <c r="A11" s="97" t="s">
        <v>51</v>
      </c>
      <c r="B11" s="97" t="s">
        <v>52</v>
      </c>
      <c r="C11" s="108" t="s">
        <v>149</v>
      </c>
      <c r="D11" s="104" t="s">
        <v>150</v>
      </c>
      <c r="E11" s="105"/>
      <c r="F11" s="106" t="s">
        <v>49</v>
      </c>
      <c r="G11" s="106" t="s">
        <v>55</v>
      </c>
      <c r="H11" s="108" t="s">
        <v>151</v>
      </c>
    </row>
    <row r="12" spans="1:14" s="13" customFormat="1" ht="22.5" customHeight="1" x14ac:dyDescent="0.2">
      <c r="A12" s="98"/>
      <c r="B12" s="98"/>
      <c r="C12" s="109"/>
      <c r="D12" s="44" t="s">
        <v>53</v>
      </c>
      <c r="E12" s="44" t="s">
        <v>54</v>
      </c>
      <c r="F12" s="107"/>
      <c r="G12" s="107"/>
      <c r="H12" s="109"/>
    </row>
    <row r="13" spans="1:14" s="13" customFormat="1" ht="12" customHeight="1" x14ac:dyDescent="0.2">
      <c r="A13" s="3"/>
      <c r="B13" s="3"/>
      <c r="C13" s="27">
        <v>1</v>
      </c>
      <c r="D13" s="27">
        <v>2</v>
      </c>
      <c r="E13" s="27">
        <v>3</v>
      </c>
      <c r="F13" s="27">
        <v>4</v>
      </c>
      <c r="G13" s="27">
        <v>5</v>
      </c>
      <c r="H13" s="27" t="s">
        <v>50</v>
      </c>
    </row>
    <row r="14" spans="1:14" s="28" customFormat="1" ht="24" customHeight="1" x14ac:dyDescent="0.2">
      <c r="A14" s="6" t="s">
        <v>110</v>
      </c>
      <c r="B14" s="7" t="s">
        <v>61</v>
      </c>
      <c r="C14" s="8">
        <f t="shared" ref="C14:H14" si="0">C15+C269</f>
        <v>50598314</v>
      </c>
      <c r="D14" s="8">
        <f t="shared" si="0"/>
        <v>88650</v>
      </c>
      <c r="E14" s="8">
        <f t="shared" si="0"/>
        <v>88650</v>
      </c>
      <c r="F14" s="8">
        <f t="shared" si="0"/>
        <v>0</v>
      </c>
      <c r="G14" s="8">
        <f t="shared" si="0"/>
        <v>0</v>
      </c>
      <c r="H14" s="8">
        <f t="shared" si="0"/>
        <v>50598314</v>
      </c>
      <c r="I14" s="56"/>
      <c r="J14" s="56"/>
      <c r="K14" s="56"/>
      <c r="L14" s="56"/>
      <c r="M14" s="56"/>
      <c r="N14" s="56"/>
    </row>
    <row r="15" spans="1:14" s="28" customFormat="1" ht="24" customHeight="1" x14ac:dyDescent="0.2">
      <c r="A15" s="34" t="s">
        <v>111</v>
      </c>
      <c r="B15" s="35" t="s">
        <v>61</v>
      </c>
      <c r="C15" s="33">
        <f t="shared" ref="C15:H15" si="1">C16+C83+C111+C143+C179+C184+C196+C235</f>
        <v>49511049</v>
      </c>
      <c r="D15" s="33">
        <f t="shared" si="1"/>
        <v>76000</v>
      </c>
      <c r="E15" s="33">
        <f t="shared" si="1"/>
        <v>76000</v>
      </c>
      <c r="F15" s="33">
        <f t="shared" si="1"/>
        <v>0</v>
      </c>
      <c r="G15" s="33">
        <f t="shared" si="1"/>
        <v>0</v>
      </c>
      <c r="H15" s="33">
        <f t="shared" si="1"/>
        <v>49511049</v>
      </c>
      <c r="J15" s="72"/>
      <c r="K15" s="56"/>
    </row>
    <row r="16" spans="1:14" s="13" customFormat="1" ht="24" customHeight="1" x14ac:dyDescent="0.2">
      <c r="A16" s="10" t="s">
        <v>64</v>
      </c>
      <c r="B16" s="11" t="s">
        <v>1</v>
      </c>
      <c r="C16" s="12">
        <f>C17</f>
        <v>5037399</v>
      </c>
      <c r="D16" s="12">
        <f t="shared" ref="D16:H16" si="2">D17</f>
        <v>76000</v>
      </c>
      <c r="E16" s="12">
        <f t="shared" si="2"/>
        <v>50000</v>
      </c>
      <c r="F16" s="12">
        <f t="shared" si="2"/>
        <v>0</v>
      </c>
      <c r="G16" s="12">
        <f t="shared" si="2"/>
        <v>0</v>
      </c>
      <c r="H16" s="12">
        <f t="shared" si="2"/>
        <v>5011399</v>
      </c>
      <c r="J16" s="72"/>
      <c r="K16" s="72"/>
    </row>
    <row r="17" spans="1:13" s="13" customFormat="1" ht="18" customHeight="1" x14ac:dyDescent="0.2">
      <c r="A17" s="99" t="s">
        <v>0</v>
      </c>
      <c r="B17" s="100"/>
      <c r="C17" s="29">
        <f>C18+C27+C60+C64+C67+C72+C80</f>
        <v>5037399</v>
      </c>
      <c r="D17" s="29">
        <f t="shared" ref="D17:G17" si="3">D18+D27+D60+D64+D67+D72+D80</f>
        <v>76000</v>
      </c>
      <c r="E17" s="29">
        <f t="shared" si="3"/>
        <v>50000</v>
      </c>
      <c r="F17" s="29">
        <f t="shared" si="3"/>
        <v>0</v>
      </c>
      <c r="G17" s="29">
        <f t="shared" si="3"/>
        <v>0</v>
      </c>
      <c r="H17" s="29">
        <f>H18+H27+H60+H64+H67+H72+H80</f>
        <v>5011399</v>
      </c>
      <c r="I17" s="41"/>
      <c r="J17" s="72"/>
      <c r="K17" s="72"/>
      <c r="L17" s="72"/>
      <c r="M17" s="76"/>
    </row>
    <row r="18" spans="1:13" s="13" customFormat="1" ht="12.75" x14ac:dyDescent="0.2">
      <c r="A18" s="79">
        <v>31</v>
      </c>
      <c r="B18" s="7" t="s">
        <v>138</v>
      </c>
      <c r="C18" s="8">
        <f>C19+C22+C24</f>
        <v>3735649</v>
      </c>
      <c r="D18" s="8">
        <f t="shared" ref="D18:H18" si="4">D19+D22+D24</f>
        <v>76000</v>
      </c>
      <c r="E18" s="8">
        <f t="shared" si="4"/>
        <v>0</v>
      </c>
      <c r="F18" s="8">
        <f t="shared" si="4"/>
        <v>0</v>
      </c>
      <c r="G18" s="8">
        <f t="shared" si="4"/>
        <v>0</v>
      </c>
      <c r="H18" s="8">
        <f t="shared" si="4"/>
        <v>3659649</v>
      </c>
      <c r="I18" s="41"/>
      <c r="J18" s="72"/>
      <c r="K18" s="72"/>
      <c r="L18" s="76"/>
      <c r="M18" s="76"/>
    </row>
    <row r="19" spans="1:13" s="13" customFormat="1" ht="12.75" hidden="1" x14ac:dyDescent="0.2">
      <c r="A19" s="14">
        <v>311</v>
      </c>
      <c r="B19" s="5" t="s">
        <v>2</v>
      </c>
      <c r="C19" s="15">
        <f t="shared" ref="C19" si="5">C20+C21</f>
        <v>2972549</v>
      </c>
      <c r="D19" s="15">
        <f t="shared" ref="D19:G19" si="6">D20+D21</f>
        <v>76000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>H20+H21</f>
        <v>2896549</v>
      </c>
      <c r="I19" s="41"/>
      <c r="J19" s="72"/>
      <c r="K19" s="72"/>
      <c r="L19" s="76"/>
      <c r="M19" s="76"/>
    </row>
    <row r="20" spans="1:13" s="13" customFormat="1" ht="12.75" hidden="1" x14ac:dyDescent="0.2">
      <c r="A20" s="3">
        <v>3111</v>
      </c>
      <c r="B20" s="16" t="s">
        <v>3</v>
      </c>
      <c r="C20" s="17">
        <v>2919449</v>
      </c>
      <c r="D20" s="18">
        <v>76000</v>
      </c>
      <c r="E20" s="18"/>
      <c r="F20" s="17"/>
      <c r="G20" s="17"/>
      <c r="H20" s="17">
        <f>C20-D20+E20-F20+G20</f>
        <v>2843449</v>
      </c>
      <c r="I20" s="41"/>
      <c r="J20" s="72"/>
      <c r="K20" s="76"/>
      <c r="L20" s="76"/>
      <c r="M20" s="76"/>
    </row>
    <row r="21" spans="1:13" s="13" customFormat="1" ht="12.75" hidden="1" x14ac:dyDescent="0.2">
      <c r="A21" s="3">
        <v>3113</v>
      </c>
      <c r="B21" s="16" t="s">
        <v>4</v>
      </c>
      <c r="C21" s="17">
        <v>53100</v>
      </c>
      <c r="D21" s="18"/>
      <c r="E21" s="18"/>
      <c r="F21" s="18"/>
      <c r="G21" s="18"/>
      <c r="H21" s="17">
        <f t="shared" ref="H21" si="7">C21-D21+E21-F21+G21</f>
        <v>53100</v>
      </c>
      <c r="I21" s="41"/>
      <c r="J21" s="72"/>
      <c r="K21" s="77"/>
      <c r="L21" s="77"/>
      <c r="M21" s="77"/>
    </row>
    <row r="22" spans="1:13" s="13" customFormat="1" ht="12.75" hidden="1" x14ac:dyDescent="0.2">
      <c r="A22" s="14">
        <v>312</v>
      </c>
      <c r="B22" s="5" t="s">
        <v>5</v>
      </c>
      <c r="C22" s="15">
        <f t="shared" ref="C22:H22" si="8">C23</f>
        <v>132700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>
        <f t="shared" si="8"/>
        <v>0</v>
      </c>
      <c r="H22" s="15">
        <f t="shared" si="8"/>
        <v>132700</v>
      </c>
      <c r="I22" s="41"/>
      <c r="J22" s="72"/>
      <c r="K22" s="77"/>
      <c r="L22" s="77"/>
      <c r="M22" s="77"/>
    </row>
    <row r="23" spans="1:13" s="13" customFormat="1" ht="12.75" hidden="1" x14ac:dyDescent="0.2">
      <c r="A23" s="3">
        <v>3121</v>
      </c>
      <c r="B23" s="16" t="s">
        <v>5</v>
      </c>
      <c r="C23" s="17">
        <v>132700</v>
      </c>
      <c r="D23" s="18"/>
      <c r="E23" s="18"/>
      <c r="F23" s="18"/>
      <c r="G23" s="18"/>
      <c r="H23" s="17">
        <f>C23-D23+E23-F23+G23</f>
        <v>132700</v>
      </c>
      <c r="I23" s="41"/>
      <c r="J23" s="72"/>
      <c r="K23" s="77"/>
      <c r="L23" s="77"/>
      <c r="M23" s="77"/>
    </row>
    <row r="24" spans="1:13" s="13" customFormat="1" ht="12.75" hidden="1" x14ac:dyDescent="0.2">
      <c r="A24" s="14">
        <v>313</v>
      </c>
      <c r="B24" s="5" t="s">
        <v>6</v>
      </c>
      <c r="C24" s="15">
        <f t="shared" ref="C24" si="9">C25+C26</f>
        <v>630400</v>
      </c>
      <c r="D24" s="15">
        <f t="shared" ref="D24:H24" si="10">D25+D26</f>
        <v>0</v>
      </c>
      <c r="E24" s="15">
        <f t="shared" si="10"/>
        <v>0</v>
      </c>
      <c r="F24" s="15">
        <f t="shared" si="10"/>
        <v>0</v>
      </c>
      <c r="G24" s="15">
        <f t="shared" si="10"/>
        <v>0</v>
      </c>
      <c r="H24" s="15">
        <f t="shared" si="10"/>
        <v>630400</v>
      </c>
      <c r="I24" s="41"/>
      <c r="J24" s="72"/>
      <c r="K24" s="77"/>
      <c r="L24" s="77"/>
      <c r="M24" s="77"/>
    </row>
    <row r="25" spans="1:13" s="13" customFormat="1" ht="12.75" hidden="1" x14ac:dyDescent="0.2">
      <c r="A25" s="3">
        <v>3131</v>
      </c>
      <c r="B25" s="16" t="s">
        <v>7</v>
      </c>
      <c r="C25" s="17">
        <v>139350</v>
      </c>
      <c r="D25" s="18"/>
      <c r="E25" s="18"/>
      <c r="F25" s="18"/>
      <c r="G25" s="18"/>
      <c r="H25" s="17">
        <f t="shared" ref="H25:H26" si="11">C25-D25+E25-F25+G25</f>
        <v>139350</v>
      </c>
      <c r="I25" s="41"/>
      <c r="J25" s="72"/>
      <c r="K25" s="77"/>
      <c r="L25" s="77"/>
      <c r="M25" s="77"/>
    </row>
    <row r="26" spans="1:13" s="13" customFormat="1" ht="12.75" hidden="1" x14ac:dyDescent="0.2">
      <c r="A26" s="3">
        <v>3132</v>
      </c>
      <c r="B26" s="16" t="s">
        <v>8</v>
      </c>
      <c r="C26" s="17">
        <v>491050</v>
      </c>
      <c r="D26" s="18"/>
      <c r="E26" s="18"/>
      <c r="F26" s="18"/>
      <c r="G26" s="18"/>
      <c r="H26" s="17">
        <f t="shared" si="11"/>
        <v>491050</v>
      </c>
      <c r="I26" s="41"/>
      <c r="J26" s="72"/>
      <c r="K26" s="77"/>
      <c r="L26" s="77"/>
      <c r="M26" s="77"/>
    </row>
    <row r="27" spans="1:13" s="13" customFormat="1" ht="12.75" x14ac:dyDescent="0.2">
      <c r="A27" s="79">
        <v>32</v>
      </c>
      <c r="B27" s="7" t="s">
        <v>139</v>
      </c>
      <c r="C27" s="8">
        <f>C28+C33+C40+C50+C52</f>
        <v>1050200</v>
      </c>
      <c r="D27" s="8">
        <f t="shared" ref="D27:H27" si="12">D28+D33+D40+D50+D52</f>
        <v>0</v>
      </c>
      <c r="E27" s="8">
        <f t="shared" si="12"/>
        <v>0</v>
      </c>
      <c r="F27" s="8">
        <f t="shared" si="12"/>
        <v>0</v>
      </c>
      <c r="G27" s="8">
        <f t="shared" si="12"/>
        <v>0</v>
      </c>
      <c r="H27" s="8">
        <f t="shared" si="12"/>
        <v>1050200</v>
      </c>
      <c r="I27" s="41"/>
      <c r="J27" s="72"/>
      <c r="K27" s="77"/>
      <c r="L27" s="77"/>
      <c r="M27" s="77"/>
    </row>
    <row r="28" spans="1:13" s="13" customFormat="1" ht="12.75" hidden="1" x14ac:dyDescent="0.2">
      <c r="A28" s="14">
        <v>321</v>
      </c>
      <c r="B28" s="5" t="s">
        <v>9</v>
      </c>
      <c r="C28" s="15">
        <f t="shared" ref="C28" si="13">SUM(C29:C32)</f>
        <v>157700</v>
      </c>
      <c r="D28" s="15">
        <f t="shared" ref="D28:H28" si="14">SUM(D29:D32)</f>
        <v>0</v>
      </c>
      <c r="E28" s="15">
        <f t="shared" si="14"/>
        <v>0</v>
      </c>
      <c r="F28" s="15">
        <f t="shared" si="14"/>
        <v>0</v>
      </c>
      <c r="G28" s="15">
        <f t="shared" si="14"/>
        <v>0</v>
      </c>
      <c r="H28" s="15">
        <f t="shared" si="14"/>
        <v>157700</v>
      </c>
      <c r="I28" s="41"/>
      <c r="J28" s="72"/>
      <c r="K28" s="77"/>
      <c r="L28" s="77"/>
      <c r="M28" s="77"/>
    </row>
    <row r="29" spans="1:13" s="13" customFormat="1" ht="12.75" hidden="1" x14ac:dyDescent="0.2">
      <c r="A29" s="3">
        <v>3211</v>
      </c>
      <c r="B29" s="16" t="s">
        <v>10</v>
      </c>
      <c r="C29" s="17">
        <v>23500</v>
      </c>
      <c r="D29" s="18"/>
      <c r="E29" s="18"/>
      <c r="F29" s="18"/>
      <c r="G29" s="18"/>
      <c r="H29" s="17">
        <f t="shared" ref="H29:H32" si="15">C29-D29+E29-F29+G29</f>
        <v>23500</v>
      </c>
      <c r="I29" s="41"/>
      <c r="J29" s="72"/>
      <c r="K29" s="77"/>
      <c r="L29" s="77"/>
      <c r="M29" s="77"/>
    </row>
    <row r="30" spans="1:13" s="13" customFormat="1" ht="12.75" hidden="1" x14ac:dyDescent="0.2">
      <c r="A30" s="3">
        <v>3212</v>
      </c>
      <c r="B30" s="16" t="s">
        <v>11</v>
      </c>
      <c r="C30" s="17">
        <v>126100</v>
      </c>
      <c r="D30" s="18"/>
      <c r="E30" s="18"/>
      <c r="F30" s="18"/>
      <c r="G30" s="18"/>
      <c r="H30" s="17">
        <f t="shared" si="15"/>
        <v>126100</v>
      </c>
      <c r="I30" s="41"/>
      <c r="J30" s="72"/>
      <c r="K30" s="77"/>
      <c r="L30" s="77"/>
      <c r="M30" s="77"/>
    </row>
    <row r="31" spans="1:13" s="13" customFormat="1" ht="12.75" hidden="1" x14ac:dyDescent="0.2">
      <c r="A31" s="3">
        <v>3213</v>
      </c>
      <c r="B31" s="16" t="s">
        <v>12</v>
      </c>
      <c r="C31" s="17">
        <v>7950</v>
      </c>
      <c r="D31" s="18"/>
      <c r="E31" s="18"/>
      <c r="F31" s="18"/>
      <c r="G31" s="18"/>
      <c r="H31" s="17">
        <f t="shared" si="15"/>
        <v>7950</v>
      </c>
      <c r="I31" s="41"/>
      <c r="J31" s="72"/>
      <c r="K31" s="76"/>
      <c r="L31" s="77"/>
      <c r="M31" s="77"/>
    </row>
    <row r="32" spans="1:13" s="13" customFormat="1" ht="12.75" hidden="1" x14ac:dyDescent="0.2">
      <c r="A32" s="3">
        <v>3214</v>
      </c>
      <c r="B32" s="16" t="s">
        <v>62</v>
      </c>
      <c r="C32" s="17">
        <v>150</v>
      </c>
      <c r="D32" s="18"/>
      <c r="E32" s="18"/>
      <c r="F32" s="18"/>
      <c r="G32" s="18"/>
      <c r="H32" s="17">
        <f t="shared" si="15"/>
        <v>150</v>
      </c>
      <c r="I32" s="41"/>
      <c r="J32" s="72"/>
      <c r="K32" s="76"/>
      <c r="L32" s="77"/>
      <c r="M32" s="77"/>
    </row>
    <row r="33" spans="1:10" s="13" customFormat="1" ht="12.75" hidden="1" x14ac:dyDescent="0.2">
      <c r="A33" s="14">
        <v>322</v>
      </c>
      <c r="B33" s="5" t="s">
        <v>13</v>
      </c>
      <c r="C33" s="15">
        <f>SUM(C34:C39)</f>
        <v>255900</v>
      </c>
      <c r="D33" s="15">
        <f t="shared" ref="D33:H33" si="16">SUM(D34:D39)</f>
        <v>0</v>
      </c>
      <c r="E33" s="15">
        <f t="shared" si="16"/>
        <v>0</v>
      </c>
      <c r="F33" s="15">
        <f t="shared" si="16"/>
        <v>0</v>
      </c>
      <c r="G33" s="15">
        <f t="shared" si="16"/>
        <v>0</v>
      </c>
      <c r="H33" s="15">
        <f t="shared" si="16"/>
        <v>255900</v>
      </c>
      <c r="I33" s="41"/>
      <c r="J33" s="72"/>
    </row>
    <row r="34" spans="1:10" s="13" customFormat="1" ht="12.75" hidden="1" x14ac:dyDescent="0.2">
      <c r="A34" s="3">
        <v>3221</v>
      </c>
      <c r="B34" s="16" t="s">
        <v>14</v>
      </c>
      <c r="C34" s="17">
        <v>27600</v>
      </c>
      <c r="D34" s="18"/>
      <c r="E34" s="18"/>
      <c r="F34" s="18"/>
      <c r="G34" s="18"/>
      <c r="H34" s="17">
        <f t="shared" ref="H34:H39" si="17">C34-D34+E34-F34+G34</f>
        <v>27600</v>
      </c>
      <c r="I34" s="41"/>
      <c r="J34" s="72"/>
    </row>
    <row r="35" spans="1:10" s="13" customFormat="1" ht="12.75" hidden="1" x14ac:dyDescent="0.2">
      <c r="A35" s="3">
        <v>3222</v>
      </c>
      <c r="B35" s="16" t="s">
        <v>95</v>
      </c>
      <c r="C35" s="17">
        <v>1350</v>
      </c>
      <c r="D35" s="18"/>
      <c r="E35" s="18"/>
      <c r="F35" s="18"/>
      <c r="G35" s="18"/>
      <c r="H35" s="17">
        <f t="shared" ref="H35" si="18">C35-D35+E35-F35+G35</f>
        <v>1350</v>
      </c>
      <c r="I35" s="41"/>
      <c r="J35" s="72"/>
    </row>
    <row r="36" spans="1:10" s="13" customFormat="1" ht="12.75" hidden="1" x14ac:dyDescent="0.2">
      <c r="A36" s="3">
        <v>3223</v>
      </c>
      <c r="B36" s="16" t="s">
        <v>16</v>
      </c>
      <c r="C36" s="17">
        <v>188550</v>
      </c>
      <c r="D36" s="18"/>
      <c r="E36" s="18"/>
      <c r="F36" s="18"/>
      <c r="G36" s="18"/>
      <c r="H36" s="17">
        <f t="shared" si="17"/>
        <v>188550</v>
      </c>
      <c r="I36" s="41"/>
      <c r="J36" s="72"/>
    </row>
    <row r="37" spans="1:10" s="13" customFormat="1" ht="12.75" hidden="1" x14ac:dyDescent="0.2">
      <c r="A37" s="3">
        <v>3224</v>
      </c>
      <c r="B37" s="16" t="s">
        <v>17</v>
      </c>
      <c r="C37" s="17">
        <v>11950</v>
      </c>
      <c r="D37" s="18"/>
      <c r="E37" s="18"/>
      <c r="F37" s="18"/>
      <c r="G37" s="18"/>
      <c r="H37" s="17">
        <f t="shared" si="17"/>
        <v>11950</v>
      </c>
      <c r="I37" s="41"/>
      <c r="J37" s="72"/>
    </row>
    <row r="38" spans="1:10" s="13" customFormat="1" ht="12.75" hidden="1" x14ac:dyDescent="0.2">
      <c r="A38" s="3">
        <v>3225</v>
      </c>
      <c r="B38" s="16" t="s">
        <v>18</v>
      </c>
      <c r="C38" s="17">
        <v>21250</v>
      </c>
      <c r="D38" s="18"/>
      <c r="E38" s="18"/>
      <c r="F38" s="18"/>
      <c r="G38" s="18"/>
      <c r="H38" s="17">
        <f t="shared" si="17"/>
        <v>21250</v>
      </c>
      <c r="I38" s="41"/>
      <c r="J38" s="72"/>
    </row>
    <row r="39" spans="1:10" s="13" customFormat="1" ht="12.75" hidden="1" x14ac:dyDescent="0.2">
      <c r="A39" s="3">
        <v>3227</v>
      </c>
      <c r="B39" s="16" t="s">
        <v>19</v>
      </c>
      <c r="C39" s="17">
        <v>5200</v>
      </c>
      <c r="D39" s="18"/>
      <c r="E39" s="18"/>
      <c r="F39" s="18"/>
      <c r="G39" s="18"/>
      <c r="H39" s="17">
        <f t="shared" si="17"/>
        <v>5200</v>
      </c>
      <c r="I39" s="41"/>
      <c r="J39" s="72"/>
    </row>
    <row r="40" spans="1:10" s="13" customFormat="1" ht="12.75" hidden="1" x14ac:dyDescent="0.2">
      <c r="A40" s="14">
        <v>323</v>
      </c>
      <c r="B40" s="5" t="s">
        <v>20</v>
      </c>
      <c r="C40" s="15">
        <f t="shared" ref="C40" si="19">SUM(C41:C49)</f>
        <v>547900</v>
      </c>
      <c r="D40" s="15">
        <f t="shared" ref="D40:H40" si="20">SUM(D41:D49)</f>
        <v>0</v>
      </c>
      <c r="E40" s="15">
        <f t="shared" si="20"/>
        <v>0</v>
      </c>
      <c r="F40" s="15">
        <f t="shared" si="20"/>
        <v>0</v>
      </c>
      <c r="G40" s="15">
        <f t="shared" si="20"/>
        <v>0</v>
      </c>
      <c r="H40" s="15">
        <f t="shared" si="20"/>
        <v>547900</v>
      </c>
      <c r="I40" s="41"/>
      <c r="J40" s="72"/>
    </row>
    <row r="41" spans="1:10" s="13" customFormat="1" ht="12.75" hidden="1" x14ac:dyDescent="0.2">
      <c r="A41" s="3">
        <v>3231</v>
      </c>
      <c r="B41" s="16" t="s">
        <v>21</v>
      </c>
      <c r="C41" s="17">
        <v>84900</v>
      </c>
      <c r="D41" s="18"/>
      <c r="E41" s="17"/>
      <c r="F41" s="18"/>
      <c r="G41" s="18"/>
      <c r="H41" s="17">
        <f t="shared" ref="H41:H49" si="21">C41-D41+E41-F41+G41</f>
        <v>84900</v>
      </c>
      <c r="I41" s="41"/>
      <c r="J41" s="72"/>
    </row>
    <row r="42" spans="1:10" s="13" customFormat="1" ht="12.75" hidden="1" x14ac:dyDescent="0.2">
      <c r="A42" s="3">
        <v>3232</v>
      </c>
      <c r="B42" s="16" t="s">
        <v>22</v>
      </c>
      <c r="C42" s="17">
        <v>160550</v>
      </c>
      <c r="D42" s="18"/>
      <c r="E42" s="18"/>
      <c r="F42" s="18"/>
      <c r="G42" s="18"/>
      <c r="H42" s="17">
        <f t="shared" si="21"/>
        <v>160550</v>
      </c>
      <c r="I42" s="41"/>
      <c r="J42" s="72"/>
    </row>
    <row r="43" spans="1:10" s="13" customFormat="1" ht="12.75" hidden="1" x14ac:dyDescent="0.2">
      <c r="A43" s="3">
        <v>3233</v>
      </c>
      <c r="B43" s="16" t="s">
        <v>23</v>
      </c>
      <c r="C43" s="17">
        <v>25750</v>
      </c>
      <c r="D43" s="18"/>
      <c r="E43" s="18"/>
      <c r="F43" s="18"/>
      <c r="G43" s="18"/>
      <c r="H43" s="17">
        <f t="shared" si="21"/>
        <v>25750</v>
      </c>
      <c r="I43" s="41"/>
      <c r="J43" s="72"/>
    </row>
    <row r="44" spans="1:10" s="13" customFormat="1" ht="12.75" hidden="1" x14ac:dyDescent="0.2">
      <c r="A44" s="3">
        <v>3234</v>
      </c>
      <c r="B44" s="16" t="s">
        <v>24</v>
      </c>
      <c r="C44" s="17">
        <v>58950</v>
      </c>
      <c r="D44" s="18"/>
      <c r="E44" s="18"/>
      <c r="F44" s="18"/>
      <c r="G44" s="18"/>
      <c r="H44" s="17">
        <f t="shared" si="21"/>
        <v>58950</v>
      </c>
      <c r="I44" s="41"/>
      <c r="J44" s="72"/>
    </row>
    <row r="45" spans="1:10" s="13" customFormat="1" ht="12.75" hidden="1" x14ac:dyDescent="0.2">
      <c r="A45" s="3">
        <v>3235</v>
      </c>
      <c r="B45" s="16" t="s">
        <v>25</v>
      </c>
      <c r="C45" s="17">
        <v>84900</v>
      </c>
      <c r="D45" s="18"/>
      <c r="E45" s="18"/>
      <c r="F45" s="18"/>
      <c r="G45" s="18"/>
      <c r="H45" s="17">
        <f t="shared" si="21"/>
        <v>84900</v>
      </c>
      <c r="I45" s="41"/>
      <c r="J45" s="72"/>
    </row>
    <row r="46" spans="1:10" s="13" customFormat="1" ht="12.75" hidden="1" x14ac:dyDescent="0.2">
      <c r="A46" s="3">
        <v>3236</v>
      </c>
      <c r="B46" s="16" t="s">
        <v>26</v>
      </c>
      <c r="C46" s="17">
        <v>6650</v>
      </c>
      <c r="D46" s="18"/>
      <c r="E46" s="18"/>
      <c r="F46" s="18"/>
      <c r="G46" s="18"/>
      <c r="H46" s="17">
        <f t="shared" si="21"/>
        <v>6650</v>
      </c>
      <c r="I46" s="41"/>
      <c r="J46" s="72"/>
    </row>
    <row r="47" spans="1:10" s="13" customFormat="1" ht="12.75" hidden="1" x14ac:dyDescent="0.2">
      <c r="A47" s="3">
        <v>3237</v>
      </c>
      <c r="B47" s="16" t="s">
        <v>27</v>
      </c>
      <c r="C47" s="17">
        <v>16200</v>
      </c>
      <c r="D47" s="18"/>
      <c r="E47" s="18"/>
      <c r="F47" s="18"/>
      <c r="G47" s="18"/>
      <c r="H47" s="17">
        <f t="shared" si="21"/>
        <v>16200</v>
      </c>
      <c r="I47" s="41"/>
      <c r="J47" s="72"/>
    </row>
    <row r="48" spans="1:10" s="13" customFormat="1" ht="12.75" hidden="1" x14ac:dyDescent="0.2">
      <c r="A48" s="3">
        <v>3238</v>
      </c>
      <c r="B48" s="16" t="s">
        <v>63</v>
      </c>
      <c r="C48" s="17">
        <v>27900</v>
      </c>
      <c r="D48" s="18"/>
      <c r="E48" s="18"/>
      <c r="F48" s="18"/>
      <c r="G48" s="18"/>
      <c r="H48" s="17">
        <f t="shared" si="21"/>
        <v>27900</v>
      </c>
      <c r="I48" s="41"/>
      <c r="J48" s="72"/>
    </row>
    <row r="49" spans="1:10" s="13" customFormat="1" ht="12.75" hidden="1" x14ac:dyDescent="0.2">
      <c r="A49" s="3">
        <v>3239</v>
      </c>
      <c r="B49" s="16" t="s">
        <v>28</v>
      </c>
      <c r="C49" s="17">
        <v>82100</v>
      </c>
      <c r="D49" s="18"/>
      <c r="E49" s="18"/>
      <c r="F49" s="18"/>
      <c r="G49" s="18"/>
      <c r="H49" s="17">
        <f t="shared" si="21"/>
        <v>82100</v>
      </c>
      <c r="I49" s="41"/>
      <c r="J49" s="72"/>
    </row>
    <row r="50" spans="1:10" s="13" customFormat="1" ht="15" hidden="1" customHeight="1" x14ac:dyDescent="0.2">
      <c r="A50" s="14">
        <v>324</v>
      </c>
      <c r="B50" s="5" t="s">
        <v>29</v>
      </c>
      <c r="C50" s="19">
        <f t="shared" ref="C50:H50" si="22">C51</f>
        <v>4800</v>
      </c>
      <c r="D50" s="19">
        <f t="shared" si="22"/>
        <v>0</v>
      </c>
      <c r="E50" s="19">
        <f t="shared" si="22"/>
        <v>0</v>
      </c>
      <c r="F50" s="19">
        <f t="shared" si="22"/>
        <v>0</v>
      </c>
      <c r="G50" s="19">
        <f t="shared" si="22"/>
        <v>0</v>
      </c>
      <c r="H50" s="19">
        <f t="shared" si="22"/>
        <v>4800</v>
      </c>
      <c r="I50" s="41"/>
      <c r="J50" s="72"/>
    </row>
    <row r="51" spans="1:10" s="13" customFormat="1" ht="12.75" hidden="1" x14ac:dyDescent="0.2">
      <c r="A51" s="3">
        <v>3241</v>
      </c>
      <c r="B51" s="16" t="s">
        <v>29</v>
      </c>
      <c r="C51" s="17">
        <v>4800</v>
      </c>
      <c r="D51" s="18"/>
      <c r="E51" s="18"/>
      <c r="F51" s="18"/>
      <c r="G51" s="18"/>
      <c r="H51" s="17">
        <f>C51-D51+E51-F51+G51</f>
        <v>4800</v>
      </c>
      <c r="I51" s="41"/>
      <c r="J51" s="72"/>
    </row>
    <row r="52" spans="1:10" s="13" customFormat="1" ht="12.75" hidden="1" x14ac:dyDescent="0.2">
      <c r="A52" s="14">
        <v>329</v>
      </c>
      <c r="B52" s="5" t="s">
        <v>30</v>
      </c>
      <c r="C52" s="19">
        <f t="shared" ref="C52" si="23">SUM(C53:C59)</f>
        <v>83900</v>
      </c>
      <c r="D52" s="19">
        <f t="shared" ref="D52:H52" si="24">SUM(D53:D59)</f>
        <v>0</v>
      </c>
      <c r="E52" s="19">
        <f t="shared" si="24"/>
        <v>0</v>
      </c>
      <c r="F52" s="19">
        <f t="shared" si="24"/>
        <v>0</v>
      </c>
      <c r="G52" s="19">
        <f t="shared" si="24"/>
        <v>0</v>
      </c>
      <c r="H52" s="19">
        <f t="shared" si="24"/>
        <v>83900</v>
      </c>
      <c r="I52" s="41"/>
      <c r="J52" s="72"/>
    </row>
    <row r="53" spans="1:10" s="13" customFormat="1" ht="12.75" hidden="1" x14ac:dyDescent="0.2">
      <c r="A53" s="3">
        <v>3291</v>
      </c>
      <c r="B53" s="20" t="s">
        <v>31</v>
      </c>
      <c r="C53" s="17">
        <v>41150</v>
      </c>
      <c r="D53" s="18"/>
      <c r="E53" s="18"/>
      <c r="F53" s="18"/>
      <c r="G53" s="18"/>
      <c r="H53" s="17">
        <f t="shared" ref="H53:H59" si="25">C53-D53+E53-F53+G53</f>
        <v>41150</v>
      </c>
      <c r="I53" s="41"/>
      <c r="J53" s="72"/>
    </row>
    <row r="54" spans="1:10" s="13" customFormat="1" ht="12.75" hidden="1" x14ac:dyDescent="0.2">
      <c r="A54" s="3">
        <v>3292</v>
      </c>
      <c r="B54" s="16" t="s">
        <v>32</v>
      </c>
      <c r="C54" s="17">
        <v>10650</v>
      </c>
      <c r="D54" s="18"/>
      <c r="E54" s="18"/>
      <c r="F54" s="18"/>
      <c r="G54" s="18"/>
      <c r="H54" s="17">
        <f t="shared" si="25"/>
        <v>10650</v>
      </c>
      <c r="I54" s="41"/>
      <c r="J54" s="72"/>
    </row>
    <row r="55" spans="1:10" s="13" customFormat="1" ht="12.75" hidden="1" x14ac:dyDescent="0.2">
      <c r="A55" s="21">
        <v>3293</v>
      </c>
      <c r="B55" s="22" t="s">
        <v>33</v>
      </c>
      <c r="C55" s="17">
        <v>10850</v>
      </c>
      <c r="D55" s="18"/>
      <c r="E55" s="18"/>
      <c r="F55" s="18"/>
      <c r="G55" s="18"/>
      <c r="H55" s="17">
        <f t="shared" si="25"/>
        <v>10850</v>
      </c>
      <c r="I55" s="41"/>
      <c r="J55" s="72"/>
    </row>
    <row r="56" spans="1:10" s="13" customFormat="1" ht="12.75" hidden="1" x14ac:dyDescent="0.2">
      <c r="A56" s="3">
        <v>3294</v>
      </c>
      <c r="B56" s="16" t="s">
        <v>34</v>
      </c>
      <c r="C56" s="17">
        <v>650</v>
      </c>
      <c r="D56" s="18"/>
      <c r="E56" s="18"/>
      <c r="F56" s="18"/>
      <c r="G56" s="18"/>
      <c r="H56" s="17">
        <f t="shared" si="25"/>
        <v>650</v>
      </c>
      <c r="I56" s="41"/>
      <c r="J56" s="72"/>
    </row>
    <row r="57" spans="1:10" s="13" customFormat="1" ht="12.75" hidden="1" x14ac:dyDescent="0.2">
      <c r="A57" s="3">
        <v>3295</v>
      </c>
      <c r="B57" s="16" t="s">
        <v>35</v>
      </c>
      <c r="C57" s="17">
        <v>13900</v>
      </c>
      <c r="D57" s="18"/>
      <c r="E57" s="18"/>
      <c r="F57" s="18"/>
      <c r="G57" s="18"/>
      <c r="H57" s="17">
        <f t="shared" ref="H57" si="26">C57-D57+E57-F57+G57</f>
        <v>13900</v>
      </c>
      <c r="I57" s="41"/>
      <c r="J57" s="72"/>
    </row>
    <row r="58" spans="1:10" s="13" customFormat="1" ht="12.75" hidden="1" x14ac:dyDescent="0.2">
      <c r="A58" s="3">
        <v>3296</v>
      </c>
      <c r="B58" s="16" t="s">
        <v>108</v>
      </c>
      <c r="C58" s="17">
        <v>5350</v>
      </c>
      <c r="D58" s="18"/>
      <c r="E58" s="18"/>
      <c r="F58" s="18"/>
      <c r="G58" s="18"/>
      <c r="H58" s="17">
        <f t="shared" si="25"/>
        <v>5350</v>
      </c>
      <c r="I58" s="41"/>
      <c r="J58" s="72"/>
    </row>
    <row r="59" spans="1:10" s="13" customFormat="1" ht="12.75" hidden="1" x14ac:dyDescent="0.2">
      <c r="A59" s="3">
        <v>3299</v>
      </c>
      <c r="B59" s="16" t="s">
        <v>30</v>
      </c>
      <c r="C59" s="17">
        <v>1350</v>
      </c>
      <c r="D59" s="18"/>
      <c r="E59" s="18"/>
      <c r="F59" s="18"/>
      <c r="G59" s="18"/>
      <c r="H59" s="17">
        <f t="shared" si="25"/>
        <v>1350</v>
      </c>
      <c r="I59" s="41"/>
      <c r="J59" s="72"/>
    </row>
    <row r="60" spans="1:10" s="13" customFormat="1" ht="12.75" x14ac:dyDescent="0.2">
      <c r="A60" s="79">
        <v>34</v>
      </c>
      <c r="B60" s="7" t="s">
        <v>140</v>
      </c>
      <c r="C60" s="8">
        <f>C61</f>
        <v>550</v>
      </c>
      <c r="D60" s="8">
        <f t="shared" ref="D60:H60" si="27">D61</f>
        <v>0</v>
      </c>
      <c r="E60" s="8">
        <f t="shared" si="27"/>
        <v>0</v>
      </c>
      <c r="F60" s="8">
        <f t="shared" si="27"/>
        <v>0</v>
      </c>
      <c r="G60" s="8">
        <f t="shared" si="27"/>
        <v>0</v>
      </c>
      <c r="H60" s="8">
        <f t="shared" si="27"/>
        <v>550</v>
      </c>
      <c r="I60" s="41"/>
      <c r="J60" s="72"/>
    </row>
    <row r="61" spans="1:10" s="13" customFormat="1" ht="12.75" hidden="1" x14ac:dyDescent="0.2">
      <c r="A61" s="14">
        <v>343</v>
      </c>
      <c r="B61" s="5" t="s">
        <v>36</v>
      </c>
      <c r="C61" s="19">
        <f t="shared" ref="C61" si="28">SUM(C62:C63)</f>
        <v>550</v>
      </c>
      <c r="D61" s="19">
        <f t="shared" ref="D61:H61" si="29">SUM(D62:D63)</f>
        <v>0</v>
      </c>
      <c r="E61" s="19">
        <f t="shared" si="29"/>
        <v>0</v>
      </c>
      <c r="F61" s="19">
        <f t="shared" si="29"/>
        <v>0</v>
      </c>
      <c r="G61" s="19">
        <f t="shared" si="29"/>
        <v>0</v>
      </c>
      <c r="H61" s="19">
        <f t="shared" si="29"/>
        <v>550</v>
      </c>
      <c r="I61" s="41"/>
      <c r="J61" s="72"/>
    </row>
    <row r="62" spans="1:10" s="13" customFormat="1" ht="12.75" hidden="1" x14ac:dyDescent="0.2">
      <c r="A62" s="3">
        <v>3431</v>
      </c>
      <c r="B62" s="16" t="s">
        <v>37</v>
      </c>
      <c r="C62" s="17">
        <v>400</v>
      </c>
      <c r="D62" s="18"/>
      <c r="E62" s="18"/>
      <c r="F62" s="18"/>
      <c r="G62" s="18"/>
      <c r="H62" s="17">
        <f t="shared" ref="H62:H63" si="30">C62-D62+E62-F62+G62</f>
        <v>400</v>
      </c>
      <c r="I62" s="41"/>
      <c r="J62" s="72"/>
    </row>
    <row r="63" spans="1:10" s="13" customFormat="1" ht="12.75" hidden="1" x14ac:dyDescent="0.2">
      <c r="A63" s="3">
        <v>3433</v>
      </c>
      <c r="B63" s="16" t="s">
        <v>38</v>
      </c>
      <c r="C63" s="17">
        <v>150</v>
      </c>
      <c r="D63" s="18"/>
      <c r="E63" s="18"/>
      <c r="F63" s="18"/>
      <c r="G63" s="18"/>
      <c r="H63" s="17">
        <f t="shared" si="30"/>
        <v>150</v>
      </c>
      <c r="I63" s="41"/>
      <c r="J63" s="72"/>
    </row>
    <row r="64" spans="1:10" s="13" customFormat="1" ht="25.5" x14ac:dyDescent="0.2">
      <c r="A64" s="79">
        <v>37</v>
      </c>
      <c r="B64" s="7" t="s">
        <v>141</v>
      </c>
      <c r="C64" s="8">
        <f>C65</f>
        <v>2650</v>
      </c>
      <c r="D64" s="8">
        <f t="shared" ref="D64:H64" si="31">D65</f>
        <v>0</v>
      </c>
      <c r="E64" s="8">
        <f t="shared" si="31"/>
        <v>0</v>
      </c>
      <c r="F64" s="8">
        <f t="shared" si="31"/>
        <v>0</v>
      </c>
      <c r="G64" s="8">
        <f t="shared" si="31"/>
        <v>0</v>
      </c>
      <c r="H64" s="8">
        <f t="shared" si="31"/>
        <v>2650</v>
      </c>
      <c r="I64" s="41"/>
      <c r="J64" s="72"/>
    </row>
    <row r="65" spans="1:10" s="13" customFormat="1" ht="25.5" hidden="1" x14ac:dyDescent="0.2">
      <c r="A65" s="14">
        <v>372</v>
      </c>
      <c r="B65" s="5" t="s">
        <v>115</v>
      </c>
      <c r="C65" s="19">
        <f t="shared" ref="C65:H70" si="32">C66</f>
        <v>2650</v>
      </c>
      <c r="D65" s="19">
        <f t="shared" si="32"/>
        <v>0</v>
      </c>
      <c r="E65" s="19">
        <f t="shared" si="32"/>
        <v>0</v>
      </c>
      <c r="F65" s="19">
        <f t="shared" si="32"/>
        <v>0</v>
      </c>
      <c r="G65" s="19">
        <f t="shared" si="32"/>
        <v>0</v>
      </c>
      <c r="H65" s="19">
        <f t="shared" si="32"/>
        <v>2650</v>
      </c>
      <c r="I65" s="41"/>
      <c r="J65" s="72"/>
    </row>
    <row r="66" spans="1:10" s="13" customFormat="1" ht="12.75" hidden="1" x14ac:dyDescent="0.2">
      <c r="A66" s="3">
        <v>3721</v>
      </c>
      <c r="B66" s="16" t="s">
        <v>109</v>
      </c>
      <c r="C66" s="18">
        <v>2650</v>
      </c>
      <c r="D66" s="18"/>
      <c r="E66" s="18"/>
      <c r="F66" s="18"/>
      <c r="G66" s="18"/>
      <c r="H66" s="17">
        <f>C66-D66+E66-F66+G66</f>
        <v>2650</v>
      </c>
      <c r="I66" s="41"/>
      <c r="J66" s="72"/>
    </row>
    <row r="67" spans="1:10" s="13" customFormat="1" ht="12.75" x14ac:dyDescent="0.2">
      <c r="A67" s="79">
        <v>38</v>
      </c>
      <c r="B67" s="7" t="s">
        <v>142</v>
      </c>
      <c r="C67" s="8">
        <f>C68+C70</f>
        <v>5450</v>
      </c>
      <c r="D67" s="8">
        <f t="shared" ref="D67:H67" si="33">D68+D70</f>
        <v>0</v>
      </c>
      <c r="E67" s="8">
        <f t="shared" si="33"/>
        <v>0</v>
      </c>
      <c r="F67" s="8">
        <f t="shared" si="33"/>
        <v>0</v>
      </c>
      <c r="G67" s="8">
        <f t="shared" si="33"/>
        <v>0</v>
      </c>
      <c r="H67" s="8">
        <f t="shared" si="33"/>
        <v>5450</v>
      </c>
      <c r="I67" s="41"/>
      <c r="J67" s="72"/>
    </row>
    <row r="68" spans="1:10" s="13" customFormat="1" ht="12.75" hidden="1" x14ac:dyDescent="0.2">
      <c r="A68" s="14">
        <v>381</v>
      </c>
      <c r="B68" s="5" t="s">
        <v>70</v>
      </c>
      <c r="C68" s="19">
        <f t="shared" si="32"/>
        <v>4100</v>
      </c>
      <c r="D68" s="19">
        <f t="shared" si="32"/>
        <v>0</v>
      </c>
      <c r="E68" s="19">
        <f t="shared" si="32"/>
        <v>0</v>
      </c>
      <c r="F68" s="19">
        <f t="shared" si="32"/>
        <v>0</v>
      </c>
      <c r="G68" s="19">
        <f t="shared" si="32"/>
        <v>0</v>
      </c>
      <c r="H68" s="19">
        <f t="shared" si="32"/>
        <v>4100</v>
      </c>
      <c r="I68" s="41"/>
      <c r="J68" s="72"/>
    </row>
    <row r="69" spans="1:10" s="13" customFormat="1" ht="12.75" hidden="1" x14ac:dyDescent="0.2">
      <c r="A69" s="3">
        <v>3811</v>
      </c>
      <c r="B69" s="16" t="s">
        <v>121</v>
      </c>
      <c r="C69" s="17">
        <v>4100</v>
      </c>
      <c r="D69" s="18"/>
      <c r="E69" s="18"/>
      <c r="F69" s="18"/>
      <c r="G69" s="18"/>
      <c r="H69" s="17">
        <f>C69-D69+E69-F69+G69</f>
        <v>4100</v>
      </c>
      <c r="I69" s="41"/>
      <c r="J69" s="72"/>
    </row>
    <row r="70" spans="1:10" s="13" customFormat="1" ht="12.75" hidden="1" x14ac:dyDescent="0.2">
      <c r="A70" s="14">
        <v>383</v>
      </c>
      <c r="B70" s="5" t="s">
        <v>40</v>
      </c>
      <c r="C70" s="19">
        <f t="shared" si="32"/>
        <v>1350</v>
      </c>
      <c r="D70" s="19">
        <f t="shared" si="32"/>
        <v>0</v>
      </c>
      <c r="E70" s="19">
        <f t="shared" si="32"/>
        <v>0</v>
      </c>
      <c r="F70" s="19">
        <f t="shared" si="32"/>
        <v>0</v>
      </c>
      <c r="G70" s="19">
        <f t="shared" si="32"/>
        <v>0</v>
      </c>
      <c r="H70" s="19">
        <f t="shared" si="32"/>
        <v>1350</v>
      </c>
      <c r="I70" s="41"/>
      <c r="J70" s="72"/>
    </row>
    <row r="71" spans="1:10" s="13" customFormat="1" ht="12.75" hidden="1" x14ac:dyDescent="0.2">
      <c r="A71" s="3">
        <v>3831</v>
      </c>
      <c r="B71" s="16" t="s">
        <v>65</v>
      </c>
      <c r="C71" s="17">
        <v>1350</v>
      </c>
      <c r="D71" s="18"/>
      <c r="E71" s="18"/>
      <c r="F71" s="18"/>
      <c r="G71" s="18"/>
      <c r="H71" s="17">
        <f>C71-D71+E71-F71+G71</f>
        <v>1350</v>
      </c>
      <c r="I71" s="41"/>
      <c r="J71" s="72"/>
    </row>
    <row r="72" spans="1:10" s="13" customFormat="1" ht="25.5" x14ac:dyDescent="0.2">
      <c r="A72" s="79">
        <v>42</v>
      </c>
      <c r="B72" s="7" t="s">
        <v>143</v>
      </c>
      <c r="C72" s="8">
        <f>C73+C78</f>
        <v>242900</v>
      </c>
      <c r="D72" s="8">
        <f t="shared" ref="D72:H72" si="34">D73+D78</f>
        <v>0</v>
      </c>
      <c r="E72" s="8">
        <f t="shared" si="34"/>
        <v>0</v>
      </c>
      <c r="F72" s="8">
        <f t="shared" si="34"/>
        <v>0</v>
      </c>
      <c r="G72" s="8">
        <f t="shared" si="34"/>
        <v>0</v>
      </c>
      <c r="H72" s="8">
        <f t="shared" si="34"/>
        <v>242900</v>
      </c>
      <c r="I72" s="41"/>
      <c r="J72" s="72"/>
    </row>
    <row r="73" spans="1:10" s="13" customFormat="1" ht="12.75" hidden="1" x14ac:dyDescent="0.2">
      <c r="A73" s="14">
        <v>422</v>
      </c>
      <c r="B73" s="5" t="s">
        <v>41</v>
      </c>
      <c r="C73" s="19">
        <f>SUM(C74:C77)</f>
        <v>43800</v>
      </c>
      <c r="D73" s="19">
        <f>SUM(D74:D77)</f>
        <v>0</v>
      </c>
      <c r="E73" s="19">
        <f t="shared" ref="E73:H73" si="35">SUM(E74:E77)</f>
        <v>0</v>
      </c>
      <c r="F73" s="19">
        <f t="shared" si="35"/>
        <v>0</v>
      </c>
      <c r="G73" s="19">
        <f t="shared" si="35"/>
        <v>0</v>
      </c>
      <c r="H73" s="19">
        <f t="shared" si="35"/>
        <v>43800</v>
      </c>
      <c r="I73" s="41"/>
      <c r="J73" s="72"/>
    </row>
    <row r="74" spans="1:10" s="13" customFormat="1" ht="12.75" hidden="1" x14ac:dyDescent="0.2">
      <c r="A74" s="3">
        <v>4221</v>
      </c>
      <c r="B74" s="16" t="s">
        <v>42</v>
      </c>
      <c r="C74" s="18">
        <v>22550</v>
      </c>
      <c r="D74" s="17"/>
      <c r="E74" s="18"/>
      <c r="F74" s="18"/>
      <c r="G74" s="18"/>
      <c r="H74" s="17">
        <f t="shared" ref="H74:H79" si="36">C74-D74+E74-F74+G74</f>
        <v>22550</v>
      </c>
      <c r="I74" s="41"/>
      <c r="J74" s="72"/>
    </row>
    <row r="75" spans="1:10" s="13" customFormat="1" ht="12.75" hidden="1" x14ac:dyDescent="0.2">
      <c r="A75" s="3">
        <v>4222</v>
      </c>
      <c r="B75" s="16" t="s">
        <v>43</v>
      </c>
      <c r="C75" s="18">
        <v>6650</v>
      </c>
      <c r="D75" s="18"/>
      <c r="E75" s="18"/>
      <c r="F75" s="18"/>
      <c r="G75" s="18"/>
      <c r="H75" s="17">
        <f t="shared" si="36"/>
        <v>6650</v>
      </c>
      <c r="I75" s="41"/>
      <c r="J75" s="72"/>
    </row>
    <row r="76" spans="1:10" s="13" customFormat="1" ht="12.75" hidden="1" x14ac:dyDescent="0.2">
      <c r="A76" s="3">
        <v>4223</v>
      </c>
      <c r="B76" s="16" t="s">
        <v>44</v>
      </c>
      <c r="C76" s="18">
        <v>11950</v>
      </c>
      <c r="D76" s="18"/>
      <c r="E76" s="18"/>
      <c r="F76" s="18"/>
      <c r="G76" s="18"/>
      <c r="H76" s="17">
        <f t="shared" si="36"/>
        <v>11950</v>
      </c>
      <c r="I76" s="41"/>
      <c r="J76" s="72"/>
    </row>
    <row r="77" spans="1:10" s="13" customFormat="1" ht="12.75" hidden="1" x14ac:dyDescent="0.2">
      <c r="A77" s="3">
        <v>4227</v>
      </c>
      <c r="B77" s="16" t="s">
        <v>45</v>
      </c>
      <c r="C77" s="18">
        <v>2650</v>
      </c>
      <c r="D77" s="18"/>
      <c r="E77" s="18"/>
      <c r="F77" s="18"/>
      <c r="G77" s="18"/>
      <c r="H77" s="17">
        <f t="shared" si="36"/>
        <v>2650</v>
      </c>
      <c r="I77" s="41"/>
      <c r="J77" s="72"/>
    </row>
    <row r="78" spans="1:10" hidden="1" x14ac:dyDescent="0.25">
      <c r="A78" s="14">
        <v>423</v>
      </c>
      <c r="B78" s="5" t="s">
        <v>46</v>
      </c>
      <c r="C78" s="19">
        <f>SUM(C79)</f>
        <v>199100</v>
      </c>
      <c r="D78" s="19">
        <f t="shared" ref="D78:H78" si="37">SUM(D79)</f>
        <v>0</v>
      </c>
      <c r="E78" s="19">
        <f t="shared" si="37"/>
        <v>0</v>
      </c>
      <c r="F78" s="19">
        <f t="shared" si="37"/>
        <v>0</v>
      </c>
      <c r="G78" s="19">
        <f t="shared" si="37"/>
        <v>0</v>
      </c>
      <c r="H78" s="19">
        <f t="shared" si="37"/>
        <v>199100</v>
      </c>
      <c r="J78" s="72"/>
    </row>
    <row r="79" spans="1:10" hidden="1" x14ac:dyDescent="0.25">
      <c r="A79" s="3">
        <v>4231</v>
      </c>
      <c r="B79" s="16" t="s">
        <v>47</v>
      </c>
      <c r="C79" s="18">
        <v>199100</v>
      </c>
      <c r="D79" s="17">
        <v>0</v>
      </c>
      <c r="E79" s="18">
        <v>0</v>
      </c>
      <c r="F79" s="18"/>
      <c r="G79" s="18"/>
      <c r="H79" s="17">
        <f t="shared" si="36"/>
        <v>199100</v>
      </c>
      <c r="J79" s="72"/>
    </row>
    <row r="80" spans="1:10" s="38" customFormat="1" ht="25.5" x14ac:dyDescent="0.25">
      <c r="A80" s="80">
        <v>45</v>
      </c>
      <c r="B80" s="81" t="s">
        <v>144</v>
      </c>
      <c r="C80" s="8">
        <f>C81</f>
        <v>0</v>
      </c>
      <c r="D80" s="8">
        <f t="shared" ref="D80" si="38">SUM(D81)</f>
        <v>0</v>
      </c>
      <c r="E80" s="8">
        <f t="shared" ref="E80" si="39">SUM(E81)</f>
        <v>50000</v>
      </c>
      <c r="F80" s="8">
        <f t="shared" ref="F80" si="40">SUM(F81)</f>
        <v>0</v>
      </c>
      <c r="G80" s="8">
        <f t="shared" ref="G80" si="41">SUM(G81)</f>
        <v>0</v>
      </c>
      <c r="H80" s="8">
        <f t="shared" ref="H80" si="42">SUM(H81)</f>
        <v>50000</v>
      </c>
      <c r="I80" s="75"/>
      <c r="J80" s="72"/>
    </row>
    <row r="81" spans="1:13" s="38" customFormat="1" hidden="1" x14ac:dyDescent="0.25">
      <c r="A81" s="25">
        <v>451</v>
      </c>
      <c r="B81" s="26" t="s">
        <v>96</v>
      </c>
      <c r="C81" s="19">
        <f>SUM(C82)</f>
        <v>0</v>
      </c>
      <c r="D81" s="19">
        <f t="shared" ref="D81" si="43">SUM(D82)</f>
        <v>0</v>
      </c>
      <c r="E81" s="19">
        <f t="shared" ref="E81" si="44">SUM(E82)</f>
        <v>50000</v>
      </c>
      <c r="F81" s="19">
        <f t="shared" ref="F81" si="45">SUM(F82)</f>
        <v>0</v>
      </c>
      <c r="G81" s="19">
        <f t="shared" ref="G81" si="46">SUM(G82)</f>
        <v>0</v>
      </c>
      <c r="H81" s="19">
        <f t="shared" ref="H81" si="47">SUM(H82)</f>
        <v>50000</v>
      </c>
      <c r="I81" s="75"/>
      <c r="J81" s="72"/>
    </row>
    <row r="82" spans="1:13" hidden="1" x14ac:dyDescent="0.25">
      <c r="A82" s="21">
        <v>4511</v>
      </c>
      <c r="B82" s="22" t="s">
        <v>96</v>
      </c>
      <c r="C82" s="18">
        <v>0</v>
      </c>
      <c r="D82" s="17">
        <v>0</v>
      </c>
      <c r="E82" s="18">
        <v>50000</v>
      </c>
      <c r="F82" s="18"/>
      <c r="G82" s="18"/>
      <c r="H82" s="17">
        <f t="shared" ref="H82" si="48">C82-D82+E82-F82+G82</f>
        <v>50000</v>
      </c>
      <c r="J82" s="72"/>
    </row>
    <row r="83" spans="1:13" s="13" customFormat="1" ht="24" customHeight="1" x14ac:dyDescent="0.2">
      <c r="A83" s="24" t="s">
        <v>66</v>
      </c>
      <c r="B83" s="11" t="s">
        <v>67</v>
      </c>
      <c r="C83" s="12">
        <f t="shared" ref="C83:H83" si="49">C84</f>
        <v>107600</v>
      </c>
      <c r="D83" s="12">
        <f t="shared" si="49"/>
        <v>0</v>
      </c>
      <c r="E83" s="12">
        <f t="shared" si="49"/>
        <v>12000</v>
      </c>
      <c r="F83" s="12">
        <f t="shared" si="49"/>
        <v>0</v>
      </c>
      <c r="G83" s="12">
        <f t="shared" si="49"/>
        <v>0</v>
      </c>
      <c r="H83" s="12">
        <f t="shared" si="49"/>
        <v>119600</v>
      </c>
      <c r="I83" s="41"/>
      <c r="J83" s="72"/>
      <c r="K83" s="41"/>
    </row>
    <row r="84" spans="1:13" s="13" customFormat="1" ht="18" customHeight="1" x14ac:dyDescent="0.2">
      <c r="A84" s="99" t="s">
        <v>0</v>
      </c>
      <c r="B84" s="100"/>
      <c r="C84" s="29">
        <f>C85+C108</f>
        <v>107600</v>
      </c>
      <c r="D84" s="29">
        <f t="shared" ref="D84:H84" si="50">D85+D108</f>
        <v>0</v>
      </c>
      <c r="E84" s="29">
        <f t="shared" si="50"/>
        <v>12000</v>
      </c>
      <c r="F84" s="29">
        <f t="shared" si="50"/>
        <v>0</v>
      </c>
      <c r="G84" s="29">
        <f t="shared" si="50"/>
        <v>0</v>
      </c>
      <c r="H84" s="29">
        <f t="shared" si="50"/>
        <v>119600</v>
      </c>
      <c r="I84" s="41"/>
      <c r="J84" s="72"/>
    </row>
    <row r="85" spans="1:13" s="13" customFormat="1" ht="12.75" x14ac:dyDescent="0.2">
      <c r="A85" s="79">
        <v>32</v>
      </c>
      <c r="B85" s="7" t="s">
        <v>139</v>
      </c>
      <c r="C85" s="8">
        <f>C86+C89+C93+C102+C104</f>
        <v>91950</v>
      </c>
      <c r="D85" s="8">
        <f t="shared" ref="D85:G85" si="51">D86+D89+D93+D102+D104</f>
        <v>0</v>
      </c>
      <c r="E85" s="8">
        <f t="shared" si="51"/>
        <v>12000</v>
      </c>
      <c r="F85" s="8">
        <f t="shared" si="51"/>
        <v>0</v>
      </c>
      <c r="G85" s="8">
        <f t="shared" si="51"/>
        <v>0</v>
      </c>
      <c r="H85" s="8">
        <f>H86+H89+H93+H102+H104</f>
        <v>103950</v>
      </c>
      <c r="I85" s="41"/>
      <c r="J85" s="72"/>
      <c r="K85" s="77"/>
      <c r="L85" s="77"/>
      <c r="M85" s="77"/>
    </row>
    <row r="86" spans="1:13" s="13" customFormat="1" ht="12.75" hidden="1" x14ac:dyDescent="0.2">
      <c r="A86" s="25">
        <v>321</v>
      </c>
      <c r="B86" s="5" t="s">
        <v>9</v>
      </c>
      <c r="C86" s="19">
        <f t="shared" ref="C86" si="52">C87+C88</f>
        <v>10950</v>
      </c>
      <c r="D86" s="19">
        <f t="shared" ref="D86:H86" si="53">D87+D88</f>
        <v>0</v>
      </c>
      <c r="E86" s="19">
        <f t="shared" si="53"/>
        <v>0</v>
      </c>
      <c r="F86" s="19">
        <f t="shared" si="53"/>
        <v>0</v>
      </c>
      <c r="G86" s="19">
        <f t="shared" si="53"/>
        <v>0</v>
      </c>
      <c r="H86" s="19">
        <f t="shared" si="53"/>
        <v>10950</v>
      </c>
      <c r="I86" s="41"/>
      <c r="J86" s="72"/>
    </row>
    <row r="87" spans="1:13" s="13" customFormat="1" ht="12.75" hidden="1" x14ac:dyDescent="0.2">
      <c r="A87" s="21">
        <v>3211</v>
      </c>
      <c r="B87" s="22" t="s">
        <v>10</v>
      </c>
      <c r="C87" s="17">
        <v>8700</v>
      </c>
      <c r="D87" s="18"/>
      <c r="E87" s="18"/>
      <c r="F87" s="18"/>
      <c r="G87" s="18"/>
      <c r="H87" s="17">
        <f t="shared" ref="H87:H88" si="54">C87-D87+E87-F87+G87</f>
        <v>8700</v>
      </c>
      <c r="I87" s="41"/>
      <c r="J87" s="72"/>
    </row>
    <row r="88" spans="1:13" s="13" customFormat="1" ht="12.75" hidden="1" x14ac:dyDescent="0.2">
      <c r="A88" s="21">
        <v>3213</v>
      </c>
      <c r="B88" s="22" t="s">
        <v>68</v>
      </c>
      <c r="C88" s="17">
        <v>2250</v>
      </c>
      <c r="D88" s="18"/>
      <c r="E88" s="18"/>
      <c r="F88" s="18"/>
      <c r="G88" s="18"/>
      <c r="H88" s="17">
        <f t="shared" si="54"/>
        <v>2250</v>
      </c>
      <c r="I88" s="41"/>
      <c r="J88" s="72"/>
    </row>
    <row r="89" spans="1:13" s="13" customFormat="1" ht="12.75" hidden="1" x14ac:dyDescent="0.2">
      <c r="A89" s="25">
        <v>322</v>
      </c>
      <c r="B89" s="5" t="s">
        <v>13</v>
      </c>
      <c r="C89" s="19">
        <f t="shared" ref="C89:H89" si="55">SUM(C90:C92)</f>
        <v>13150</v>
      </c>
      <c r="D89" s="19">
        <f t="shared" si="55"/>
        <v>0</v>
      </c>
      <c r="E89" s="19">
        <f t="shared" si="55"/>
        <v>1900</v>
      </c>
      <c r="F89" s="19">
        <f t="shared" si="55"/>
        <v>0</v>
      </c>
      <c r="G89" s="19">
        <f t="shared" si="55"/>
        <v>0</v>
      </c>
      <c r="H89" s="19">
        <f t="shared" si="55"/>
        <v>15050</v>
      </c>
      <c r="I89" s="41"/>
      <c r="J89" s="72"/>
    </row>
    <row r="90" spans="1:13" s="13" customFormat="1" ht="12.75" hidden="1" x14ac:dyDescent="0.2">
      <c r="A90" s="21">
        <v>3221</v>
      </c>
      <c r="B90" s="22" t="s">
        <v>14</v>
      </c>
      <c r="C90" s="17">
        <v>10500</v>
      </c>
      <c r="D90" s="17"/>
      <c r="E90" s="18">
        <v>1600</v>
      </c>
      <c r="F90" s="18"/>
      <c r="G90" s="18"/>
      <c r="H90" s="17">
        <f t="shared" ref="H90:H92" si="56">C90-D90+E90-F90+G90</f>
        <v>12100</v>
      </c>
      <c r="I90" s="41"/>
      <c r="J90" s="72"/>
    </row>
    <row r="91" spans="1:13" s="13" customFormat="1" ht="12.75" hidden="1" x14ac:dyDescent="0.2">
      <c r="A91" s="21">
        <v>3222</v>
      </c>
      <c r="B91" s="22" t="s">
        <v>95</v>
      </c>
      <c r="C91" s="17">
        <v>0</v>
      </c>
      <c r="D91" s="17"/>
      <c r="E91" s="18">
        <v>300</v>
      </c>
      <c r="F91" s="18"/>
      <c r="G91" s="18"/>
      <c r="H91" s="17">
        <f t="shared" ref="H91" si="57">C91-D91+E91-F91+G91</f>
        <v>300</v>
      </c>
      <c r="I91" s="41"/>
      <c r="J91" s="72"/>
    </row>
    <row r="92" spans="1:13" s="13" customFormat="1" ht="12.75" hidden="1" x14ac:dyDescent="0.2">
      <c r="A92" s="21">
        <v>3227</v>
      </c>
      <c r="B92" s="22" t="s">
        <v>19</v>
      </c>
      <c r="C92" s="17">
        <v>2650</v>
      </c>
      <c r="D92" s="17"/>
      <c r="E92" s="18"/>
      <c r="F92" s="18"/>
      <c r="G92" s="18"/>
      <c r="H92" s="17">
        <f t="shared" si="56"/>
        <v>2650</v>
      </c>
      <c r="I92" s="41"/>
      <c r="J92" s="72"/>
    </row>
    <row r="93" spans="1:13" s="13" customFormat="1" ht="12.75" hidden="1" x14ac:dyDescent="0.2">
      <c r="A93" s="25">
        <v>323</v>
      </c>
      <c r="B93" s="5" t="s">
        <v>69</v>
      </c>
      <c r="C93" s="19">
        <f t="shared" ref="C93" si="58">SUM(C94:C101)</f>
        <v>50000</v>
      </c>
      <c r="D93" s="19">
        <f t="shared" ref="D93:H93" si="59">SUM(D94:D101)</f>
        <v>0</v>
      </c>
      <c r="E93" s="19">
        <f t="shared" si="59"/>
        <v>6100</v>
      </c>
      <c r="F93" s="19">
        <f t="shared" si="59"/>
        <v>0</v>
      </c>
      <c r="G93" s="19">
        <f t="shared" si="59"/>
        <v>0</v>
      </c>
      <c r="H93" s="19">
        <f t="shared" si="59"/>
        <v>56100</v>
      </c>
      <c r="I93" s="41"/>
      <c r="J93" s="72"/>
    </row>
    <row r="94" spans="1:13" s="13" customFormat="1" ht="12.75" hidden="1" x14ac:dyDescent="0.2">
      <c r="A94" s="21">
        <v>3231</v>
      </c>
      <c r="B94" s="22" t="s">
        <v>21</v>
      </c>
      <c r="C94" s="17">
        <v>4150</v>
      </c>
      <c r="D94" s="18"/>
      <c r="E94" s="18"/>
      <c r="F94" s="18"/>
      <c r="G94" s="18"/>
      <c r="H94" s="17">
        <f t="shared" ref="H94:H101" si="60">C94-D94+E94-F94+G94</f>
        <v>4150</v>
      </c>
      <c r="I94" s="41"/>
      <c r="J94" s="72"/>
    </row>
    <row r="95" spans="1:13" s="13" customFormat="1" ht="12.75" hidden="1" x14ac:dyDescent="0.2">
      <c r="A95" s="21">
        <v>3232</v>
      </c>
      <c r="B95" s="22" t="s">
        <v>22</v>
      </c>
      <c r="C95" s="17">
        <v>1600</v>
      </c>
      <c r="D95" s="18"/>
      <c r="E95" s="18"/>
      <c r="F95" s="18"/>
      <c r="G95" s="18"/>
      <c r="H95" s="17">
        <f t="shared" ref="H95:H96" si="61">C95-D95+E95-F95+G95</f>
        <v>1600</v>
      </c>
      <c r="I95" s="41"/>
      <c r="J95" s="72"/>
    </row>
    <row r="96" spans="1:13" s="13" customFormat="1" ht="12.75" hidden="1" x14ac:dyDescent="0.2">
      <c r="A96" s="21">
        <v>3233</v>
      </c>
      <c r="B96" s="22" t="s">
        <v>23</v>
      </c>
      <c r="C96" s="17">
        <v>1600</v>
      </c>
      <c r="D96" s="18"/>
      <c r="E96" s="18">
        <v>2000</v>
      </c>
      <c r="F96" s="18"/>
      <c r="G96" s="18"/>
      <c r="H96" s="17">
        <f t="shared" si="61"/>
        <v>3600</v>
      </c>
      <c r="I96" s="41"/>
      <c r="J96" s="72"/>
    </row>
    <row r="97" spans="1:11" s="13" customFormat="1" ht="12.75" hidden="1" x14ac:dyDescent="0.2">
      <c r="A97" s="21">
        <v>3234</v>
      </c>
      <c r="B97" s="22" t="s">
        <v>24</v>
      </c>
      <c r="C97" s="17">
        <v>650</v>
      </c>
      <c r="D97" s="18"/>
      <c r="E97" s="18"/>
      <c r="F97" s="18"/>
      <c r="G97" s="18"/>
      <c r="H97" s="17">
        <f t="shared" si="60"/>
        <v>650</v>
      </c>
      <c r="I97" s="41"/>
      <c r="J97" s="72"/>
    </row>
    <row r="98" spans="1:11" s="13" customFormat="1" ht="12.75" hidden="1" x14ac:dyDescent="0.2">
      <c r="A98" s="21">
        <v>3235</v>
      </c>
      <c r="B98" s="22" t="s">
        <v>25</v>
      </c>
      <c r="C98" s="17">
        <v>3300</v>
      </c>
      <c r="D98" s="18"/>
      <c r="E98" s="18">
        <v>1000</v>
      </c>
      <c r="F98" s="18"/>
      <c r="G98" s="18"/>
      <c r="H98" s="17">
        <f t="shared" si="60"/>
        <v>4300</v>
      </c>
      <c r="I98" s="41"/>
      <c r="J98" s="72"/>
    </row>
    <row r="99" spans="1:11" s="13" customFormat="1" ht="12.75" hidden="1" x14ac:dyDescent="0.2">
      <c r="A99" s="21">
        <v>3236</v>
      </c>
      <c r="B99" s="22" t="s">
        <v>112</v>
      </c>
      <c r="C99" s="17">
        <v>1050</v>
      </c>
      <c r="D99" s="18"/>
      <c r="E99" s="18"/>
      <c r="F99" s="18"/>
      <c r="G99" s="18"/>
      <c r="H99" s="17">
        <f t="shared" ref="H99" si="62">C99-D99+E99-F99+G99</f>
        <v>1050</v>
      </c>
      <c r="I99" s="41"/>
      <c r="J99" s="72"/>
    </row>
    <row r="100" spans="1:11" s="13" customFormat="1" ht="12.75" hidden="1" x14ac:dyDescent="0.2">
      <c r="A100" s="21">
        <v>3237</v>
      </c>
      <c r="B100" s="22" t="s">
        <v>27</v>
      </c>
      <c r="C100" s="17">
        <v>24600</v>
      </c>
      <c r="D100" s="18"/>
      <c r="E100" s="18"/>
      <c r="F100" s="18"/>
      <c r="G100" s="18"/>
      <c r="H100" s="17">
        <f t="shared" si="60"/>
        <v>24600</v>
      </c>
      <c r="I100" s="41"/>
      <c r="J100" s="72"/>
    </row>
    <row r="101" spans="1:11" s="13" customFormat="1" ht="12.75" hidden="1" x14ac:dyDescent="0.2">
      <c r="A101" s="21">
        <v>3239</v>
      </c>
      <c r="B101" s="22" t="s">
        <v>28</v>
      </c>
      <c r="C101" s="17">
        <v>13050</v>
      </c>
      <c r="D101" s="17"/>
      <c r="E101" s="18">
        <v>3100</v>
      </c>
      <c r="F101" s="18"/>
      <c r="G101" s="18"/>
      <c r="H101" s="17">
        <f t="shared" si="60"/>
        <v>16150</v>
      </c>
      <c r="I101" s="41"/>
      <c r="J101" s="72"/>
    </row>
    <row r="102" spans="1:11" s="13" customFormat="1" ht="14.25" hidden="1" customHeight="1" x14ac:dyDescent="0.2">
      <c r="A102" s="25">
        <v>324</v>
      </c>
      <c r="B102" s="5" t="s">
        <v>29</v>
      </c>
      <c r="C102" s="19">
        <f t="shared" ref="C102:H102" si="63">C103</f>
        <v>9450</v>
      </c>
      <c r="D102" s="19">
        <f t="shared" si="63"/>
        <v>0</v>
      </c>
      <c r="E102" s="19">
        <f t="shared" si="63"/>
        <v>4000</v>
      </c>
      <c r="F102" s="19">
        <f t="shared" si="63"/>
        <v>0</v>
      </c>
      <c r="G102" s="19">
        <f t="shared" si="63"/>
        <v>0</v>
      </c>
      <c r="H102" s="19">
        <f t="shared" si="63"/>
        <v>13450</v>
      </c>
      <c r="I102" s="41"/>
      <c r="J102" s="72"/>
    </row>
    <row r="103" spans="1:11" s="13" customFormat="1" ht="12.75" hidden="1" x14ac:dyDescent="0.2">
      <c r="A103" s="21">
        <v>3241</v>
      </c>
      <c r="B103" s="22" t="s">
        <v>29</v>
      </c>
      <c r="C103" s="17">
        <v>9450</v>
      </c>
      <c r="D103" s="18"/>
      <c r="E103" s="18">
        <v>4000</v>
      </c>
      <c r="F103" s="18"/>
      <c r="G103" s="18"/>
      <c r="H103" s="17">
        <f>C103-D103+E103-F103+G103</f>
        <v>13450</v>
      </c>
      <c r="I103" s="41"/>
      <c r="J103" s="72"/>
    </row>
    <row r="104" spans="1:11" s="13" customFormat="1" ht="12.75" hidden="1" x14ac:dyDescent="0.2">
      <c r="A104" s="25">
        <v>329</v>
      </c>
      <c r="B104" s="5" t="s">
        <v>30</v>
      </c>
      <c r="C104" s="19">
        <f t="shared" ref="C104:H104" si="64">SUM(C105:C107)</f>
        <v>8400</v>
      </c>
      <c r="D104" s="19">
        <f t="shared" si="64"/>
        <v>0</v>
      </c>
      <c r="E104" s="19">
        <f t="shared" si="64"/>
        <v>0</v>
      </c>
      <c r="F104" s="19">
        <f t="shared" si="64"/>
        <v>0</v>
      </c>
      <c r="G104" s="19">
        <f t="shared" si="64"/>
        <v>0</v>
      </c>
      <c r="H104" s="19">
        <f t="shared" si="64"/>
        <v>8400</v>
      </c>
      <c r="I104" s="41"/>
      <c r="J104" s="72"/>
    </row>
    <row r="105" spans="1:11" s="13" customFormat="1" ht="25.5" hidden="1" x14ac:dyDescent="0.2">
      <c r="A105" s="21">
        <v>3291</v>
      </c>
      <c r="B105" s="22" t="s">
        <v>113</v>
      </c>
      <c r="C105" s="17">
        <v>4000</v>
      </c>
      <c r="D105" s="17"/>
      <c r="E105" s="18"/>
      <c r="F105" s="18"/>
      <c r="G105" s="18"/>
      <c r="H105" s="17">
        <f t="shared" ref="H105" si="65">C105-D105+E105-F105+G105</f>
        <v>4000</v>
      </c>
      <c r="I105" s="41"/>
      <c r="J105" s="72"/>
    </row>
    <row r="106" spans="1:11" s="13" customFormat="1" ht="12.75" hidden="1" x14ac:dyDescent="0.2">
      <c r="A106" s="21">
        <v>3293</v>
      </c>
      <c r="B106" s="22" t="s">
        <v>33</v>
      </c>
      <c r="C106" s="17">
        <v>2000</v>
      </c>
      <c r="D106" s="17"/>
      <c r="E106" s="18"/>
      <c r="F106" s="18"/>
      <c r="G106" s="18"/>
      <c r="H106" s="17">
        <f t="shared" ref="H106:H107" si="66">C106-D106+E106-F106+G106</f>
        <v>2000</v>
      </c>
      <c r="I106" s="41"/>
      <c r="J106" s="72"/>
    </row>
    <row r="107" spans="1:11" s="13" customFormat="1" ht="12.75" hidden="1" x14ac:dyDescent="0.2">
      <c r="A107" s="21">
        <v>3294</v>
      </c>
      <c r="B107" s="22" t="s">
        <v>34</v>
      </c>
      <c r="C107" s="17">
        <v>2400</v>
      </c>
      <c r="D107" s="18"/>
      <c r="E107" s="18"/>
      <c r="F107" s="18"/>
      <c r="G107" s="18"/>
      <c r="H107" s="17">
        <f t="shared" si="66"/>
        <v>2400</v>
      </c>
      <c r="I107" s="41"/>
      <c r="J107" s="72"/>
    </row>
    <row r="108" spans="1:11" s="13" customFormat="1" ht="12.75" x14ac:dyDescent="0.2">
      <c r="A108" s="79">
        <v>38</v>
      </c>
      <c r="B108" s="7" t="s">
        <v>142</v>
      </c>
      <c r="C108" s="8">
        <f>C109</f>
        <v>15650</v>
      </c>
      <c r="D108" s="8">
        <f t="shared" ref="D108:G108" si="67">D109</f>
        <v>0</v>
      </c>
      <c r="E108" s="8">
        <f t="shared" si="67"/>
        <v>0</v>
      </c>
      <c r="F108" s="8">
        <f t="shared" si="67"/>
        <v>0</v>
      </c>
      <c r="G108" s="8">
        <f t="shared" si="67"/>
        <v>0</v>
      </c>
      <c r="H108" s="8">
        <f>H109</f>
        <v>15650</v>
      </c>
      <c r="I108" s="41"/>
      <c r="J108" s="72"/>
    </row>
    <row r="109" spans="1:11" s="13" customFormat="1" ht="12.75" hidden="1" x14ac:dyDescent="0.2">
      <c r="A109" s="25">
        <v>381</v>
      </c>
      <c r="B109" s="5" t="s">
        <v>70</v>
      </c>
      <c r="C109" s="19">
        <f t="shared" ref="C109:H109" si="68">C110</f>
        <v>15650</v>
      </c>
      <c r="D109" s="19">
        <f t="shared" si="68"/>
        <v>0</v>
      </c>
      <c r="E109" s="19">
        <f t="shared" si="68"/>
        <v>0</v>
      </c>
      <c r="F109" s="19">
        <f t="shared" si="68"/>
        <v>0</v>
      </c>
      <c r="G109" s="19">
        <f t="shared" si="68"/>
        <v>0</v>
      </c>
      <c r="H109" s="19">
        <f t="shared" si="68"/>
        <v>15650</v>
      </c>
      <c r="I109" s="41"/>
      <c r="J109" s="72"/>
    </row>
    <row r="110" spans="1:11" s="13" customFormat="1" ht="12.75" hidden="1" x14ac:dyDescent="0.2">
      <c r="A110" s="21">
        <v>3811</v>
      </c>
      <c r="B110" s="22" t="s">
        <v>39</v>
      </c>
      <c r="C110" s="17">
        <v>15650</v>
      </c>
      <c r="D110" s="18"/>
      <c r="E110" s="18"/>
      <c r="F110" s="18"/>
      <c r="G110" s="18"/>
      <c r="H110" s="17">
        <f t="shared" ref="H110" si="69">C110-D110+E110-F110+G110</f>
        <v>15650</v>
      </c>
      <c r="I110" s="41"/>
      <c r="J110" s="72"/>
    </row>
    <row r="111" spans="1:11" s="13" customFormat="1" ht="24" customHeight="1" x14ac:dyDescent="0.2">
      <c r="A111" s="24" t="s">
        <v>71</v>
      </c>
      <c r="B111" s="11" t="s">
        <v>72</v>
      </c>
      <c r="C111" s="12">
        <f t="shared" ref="C111:H111" si="70">C112</f>
        <v>121550</v>
      </c>
      <c r="D111" s="12">
        <f t="shared" si="70"/>
        <v>0</v>
      </c>
      <c r="E111" s="12">
        <f t="shared" si="70"/>
        <v>14000</v>
      </c>
      <c r="F111" s="12">
        <f t="shared" si="70"/>
        <v>0</v>
      </c>
      <c r="G111" s="12">
        <f t="shared" si="70"/>
        <v>0</v>
      </c>
      <c r="H111" s="12">
        <f t="shared" si="70"/>
        <v>135550</v>
      </c>
      <c r="I111" s="41"/>
      <c r="J111" s="72"/>
      <c r="K111" s="41"/>
    </row>
    <row r="112" spans="1:11" s="13" customFormat="1" ht="18" customHeight="1" x14ac:dyDescent="0.2">
      <c r="A112" s="99" t="s">
        <v>0</v>
      </c>
      <c r="B112" s="100"/>
      <c r="C112" s="29">
        <f>C113+C134+C137+C140</f>
        <v>121550</v>
      </c>
      <c r="D112" s="29">
        <f t="shared" ref="D112:H112" si="71">D113+D134+D137+D140</f>
        <v>0</v>
      </c>
      <c r="E112" s="29">
        <f t="shared" si="71"/>
        <v>14000</v>
      </c>
      <c r="F112" s="29">
        <f t="shared" si="71"/>
        <v>0</v>
      </c>
      <c r="G112" s="29">
        <f t="shared" si="71"/>
        <v>0</v>
      </c>
      <c r="H112" s="29">
        <f t="shared" si="71"/>
        <v>135550</v>
      </c>
      <c r="I112" s="41"/>
      <c r="J112" s="72"/>
    </row>
    <row r="113" spans="1:13" s="13" customFormat="1" ht="12.75" x14ac:dyDescent="0.2">
      <c r="A113" s="79">
        <v>32</v>
      </c>
      <c r="B113" s="7" t="s">
        <v>139</v>
      </c>
      <c r="C113" s="8">
        <f>C114+C117+C123+C130+C132</f>
        <v>71650</v>
      </c>
      <c r="D113" s="8">
        <f t="shared" ref="D113:H113" si="72">D114+D117+D123+D130+D132</f>
        <v>0</v>
      </c>
      <c r="E113" s="8">
        <f t="shared" si="72"/>
        <v>0</v>
      </c>
      <c r="F113" s="8">
        <f t="shared" si="72"/>
        <v>0</v>
      </c>
      <c r="G113" s="8">
        <f t="shared" si="72"/>
        <v>0</v>
      </c>
      <c r="H113" s="8">
        <f t="shared" si="72"/>
        <v>71650</v>
      </c>
      <c r="I113" s="41"/>
      <c r="J113" s="72"/>
      <c r="K113" s="77"/>
      <c r="L113" s="77"/>
      <c r="M113" s="77"/>
    </row>
    <row r="114" spans="1:13" s="13" customFormat="1" ht="12.75" hidden="1" x14ac:dyDescent="0.2">
      <c r="A114" s="25">
        <v>321</v>
      </c>
      <c r="B114" s="5" t="s">
        <v>9</v>
      </c>
      <c r="C114" s="19">
        <f>C115+C116</f>
        <v>1300</v>
      </c>
      <c r="D114" s="19">
        <f>D115+D116</f>
        <v>0</v>
      </c>
      <c r="E114" s="19">
        <f t="shared" ref="E114:G114" si="73">E115+E116</f>
        <v>0</v>
      </c>
      <c r="F114" s="19">
        <f t="shared" si="73"/>
        <v>0</v>
      </c>
      <c r="G114" s="19">
        <f t="shared" si="73"/>
        <v>0</v>
      </c>
      <c r="H114" s="19">
        <f>H115+H116</f>
        <v>1300</v>
      </c>
      <c r="I114" s="41"/>
      <c r="J114" s="72"/>
    </row>
    <row r="115" spans="1:13" s="13" customFormat="1" ht="12.75" hidden="1" x14ac:dyDescent="0.2">
      <c r="A115" s="21">
        <v>3211</v>
      </c>
      <c r="B115" s="22" t="s">
        <v>10</v>
      </c>
      <c r="C115" s="17">
        <v>250</v>
      </c>
      <c r="D115" s="18"/>
      <c r="E115" s="18"/>
      <c r="F115" s="18"/>
      <c r="G115" s="18"/>
      <c r="H115" s="17">
        <f t="shared" ref="H115" si="74">C115-D115+E115-F115+G115</f>
        <v>250</v>
      </c>
      <c r="I115" s="41"/>
      <c r="J115" s="72"/>
    </row>
    <row r="116" spans="1:13" s="13" customFormat="1" ht="12.75" hidden="1" x14ac:dyDescent="0.2">
      <c r="A116" s="21">
        <v>3214</v>
      </c>
      <c r="B116" s="16" t="s">
        <v>62</v>
      </c>
      <c r="C116" s="17">
        <v>1050</v>
      </c>
      <c r="D116" s="18"/>
      <c r="E116" s="18"/>
      <c r="F116" s="18"/>
      <c r="G116" s="18"/>
      <c r="H116" s="17">
        <f t="shared" ref="H116" si="75">C116-D116+E116-F116+G116</f>
        <v>1050</v>
      </c>
      <c r="I116" s="41"/>
      <c r="J116" s="72"/>
    </row>
    <row r="117" spans="1:13" s="13" customFormat="1" ht="12.75" hidden="1" x14ac:dyDescent="0.2">
      <c r="A117" s="25">
        <v>322</v>
      </c>
      <c r="B117" s="5" t="s">
        <v>13</v>
      </c>
      <c r="C117" s="15">
        <f t="shared" ref="C117:H117" si="76">SUM(C118:C122)</f>
        <v>12400</v>
      </c>
      <c r="D117" s="15">
        <f t="shared" si="76"/>
        <v>0</v>
      </c>
      <c r="E117" s="15">
        <f t="shared" si="76"/>
        <v>0</v>
      </c>
      <c r="F117" s="15">
        <f t="shared" si="76"/>
        <v>0</v>
      </c>
      <c r="G117" s="15">
        <f t="shared" si="76"/>
        <v>0</v>
      </c>
      <c r="H117" s="15">
        <f t="shared" si="76"/>
        <v>12400</v>
      </c>
      <c r="I117" s="41"/>
      <c r="J117" s="72"/>
    </row>
    <row r="118" spans="1:13" s="13" customFormat="1" ht="12.75" hidden="1" x14ac:dyDescent="0.2">
      <c r="A118" s="21">
        <v>3221</v>
      </c>
      <c r="B118" s="16" t="s">
        <v>14</v>
      </c>
      <c r="C118" s="17">
        <v>950</v>
      </c>
      <c r="D118" s="18"/>
      <c r="E118" s="18"/>
      <c r="F118" s="18"/>
      <c r="G118" s="18"/>
      <c r="H118" s="17">
        <f t="shared" ref="H118" si="77">C118-D118+E118-F118+G118</f>
        <v>950</v>
      </c>
      <c r="I118" s="41"/>
      <c r="J118" s="72"/>
    </row>
    <row r="119" spans="1:13" s="13" customFormat="1" ht="12.75" hidden="1" x14ac:dyDescent="0.2">
      <c r="A119" s="21">
        <v>3222</v>
      </c>
      <c r="B119" s="16" t="s">
        <v>95</v>
      </c>
      <c r="C119" s="17">
        <v>250</v>
      </c>
      <c r="D119" s="18"/>
      <c r="E119" s="18"/>
      <c r="F119" s="18"/>
      <c r="G119" s="18"/>
      <c r="H119" s="17">
        <f t="shared" ref="H119:H120" si="78">C119-D119+E119-F119+G119</f>
        <v>250</v>
      </c>
      <c r="I119" s="41"/>
      <c r="J119" s="72"/>
    </row>
    <row r="120" spans="1:13" s="13" customFormat="1" ht="12.75" hidden="1" x14ac:dyDescent="0.2">
      <c r="A120" s="21">
        <v>3223</v>
      </c>
      <c r="B120" s="16" t="s">
        <v>16</v>
      </c>
      <c r="C120" s="17">
        <v>4150</v>
      </c>
      <c r="D120" s="18"/>
      <c r="E120" s="18"/>
      <c r="F120" s="18"/>
      <c r="G120" s="18"/>
      <c r="H120" s="17">
        <f t="shared" si="78"/>
        <v>4150</v>
      </c>
      <c r="I120" s="41"/>
      <c r="J120" s="72"/>
    </row>
    <row r="121" spans="1:13" s="13" customFormat="1" ht="12.75" hidden="1" x14ac:dyDescent="0.2">
      <c r="A121" s="21">
        <v>3224</v>
      </c>
      <c r="B121" s="22" t="s">
        <v>73</v>
      </c>
      <c r="C121" s="17">
        <v>2400</v>
      </c>
      <c r="D121" s="18"/>
      <c r="E121" s="18"/>
      <c r="F121" s="18"/>
      <c r="G121" s="18"/>
      <c r="H121" s="17">
        <f t="shared" ref="H121" si="79">C121-D121+E121-F121+G121</f>
        <v>2400</v>
      </c>
      <c r="I121" s="41"/>
      <c r="J121" s="72"/>
    </row>
    <row r="122" spans="1:13" s="13" customFormat="1" ht="12.75" hidden="1" x14ac:dyDescent="0.2">
      <c r="A122" s="21">
        <v>3225</v>
      </c>
      <c r="B122" s="22" t="s">
        <v>18</v>
      </c>
      <c r="C122" s="17">
        <v>4650</v>
      </c>
      <c r="D122" s="18"/>
      <c r="E122" s="17"/>
      <c r="F122" s="18"/>
      <c r="G122" s="18"/>
      <c r="H122" s="17">
        <f t="shared" ref="H122" si="80">C122-D122+E122-F122+G122</f>
        <v>4650</v>
      </c>
      <c r="I122" s="41"/>
      <c r="J122" s="72"/>
    </row>
    <row r="123" spans="1:13" s="13" customFormat="1" ht="12.75" hidden="1" x14ac:dyDescent="0.2">
      <c r="A123" s="25">
        <v>323</v>
      </c>
      <c r="B123" s="26" t="s">
        <v>69</v>
      </c>
      <c r="C123" s="15">
        <f>SUM(C124:C129)</f>
        <v>54350</v>
      </c>
      <c r="D123" s="15">
        <f>SUM(D124:D129)</f>
        <v>0</v>
      </c>
      <c r="E123" s="15">
        <f t="shared" ref="E123:H123" si="81">SUM(E124:E129)</f>
        <v>0</v>
      </c>
      <c r="F123" s="15">
        <f t="shared" si="81"/>
        <v>0</v>
      </c>
      <c r="G123" s="15">
        <f t="shared" si="81"/>
        <v>0</v>
      </c>
      <c r="H123" s="15">
        <f t="shared" si="81"/>
        <v>54350</v>
      </c>
      <c r="I123" s="41"/>
      <c r="J123" s="72"/>
    </row>
    <row r="124" spans="1:13" s="13" customFormat="1" ht="12.75" hidden="1" x14ac:dyDescent="0.2">
      <c r="A124" s="21">
        <v>3231</v>
      </c>
      <c r="B124" s="22" t="s">
        <v>21</v>
      </c>
      <c r="C124" s="17">
        <v>2250</v>
      </c>
      <c r="D124" s="18"/>
      <c r="E124" s="18"/>
      <c r="F124" s="18"/>
      <c r="G124" s="18"/>
      <c r="H124" s="17">
        <f t="shared" ref="H124:H129" si="82">C124-D124+E124-F124+G124</f>
        <v>2250</v>
      </c>
      <c r="I124" s="41"/>
      <c r="J124" s="72"/>
    </row>
    <row r="125" spans="1:13" s="13" customFormat="1" ht="12.75" hidden="1" x14ac:dyDescent="0.2">
      <c r="A125" s="21">
        <v>3232</v>
      </c>
      <c r="B125" s="22" t="s">
        <v>22</v>
      </c>
      <c r="C125" s="17">
        <v>16650</v>
      </c>
      <c r="D125" s="18"/>
      <c r="E125" s="18"/>
      <c r="F125" s="18"/>
      <c r="G125" s="18"/>
      <c r="H125" s="17">
        <f t="shared" ref="H125" si="83">C125-D125+E125-F125+G125</f>
        <v>16650</v>
      </c>
      <c r="I125" s="41"/>
      <c r="J125" s="72"/>
    </row>
    <row r="126" spans="1:13" s="13" customFormat="1" ht="12.75" hidden="1" x14ac:dyDescent="0.2">
      <c r="A126" s="21">
        <v>3233</v>
      </c>
      <c r="B126" s="22" t="s">
        <v>23</v>
      </c>
      <c r="C126" s="17">
        <v>6400</v>
      </c>
      <c r="D126" s="18"/>
      <c r="E126" s="18"/>
      <c r="F126" s="18"/>
      <c r="G126" s="18"/>
      <c r="H126" s="17">
        <f t="shared" si="82"/>
        <v>6400</v>
      </c>
      <c r="I126" s="41"/>
      <c r="J126" s="72"/>
    </row>
    <row r="127" spans="1:13" s="13" customFormat="1" ht="12.75" hidden="1" x14ac:dyDescent="0.2">
      <c r="A127" s="21">
        <v>3234</v>
      </c>
      <c r="B127" s="22" t="s">
        <v>24</v>
      </c>
      <c r="C127" s="17">
        <v>18200</v>
      </c>
      <c r="D127" s="18"/>
      <c r="E127" s="18"/>
      <c r="F127" s="18"/>
      <c r="G127" s="18"/>
      <c r="H127" s="17">
        <f t="shared" si="82"/>
        <v>18200</v>
      </c>
      <c r="I127" s="41"/>
      <c r="J127" s="72"/>
    </row>
    <row r="128" spans="1:13" s="13" customFormat="1" ht="12.75" hidden="1" x14ac:dyDescent="0.2">
      <c r="A128" s="21">
        <v>3237</v>
      </c>
      <c r="B128" s="22" t="s">
        <v>27</v>
      </c>
      <c r="C128" s="17">
        <v>7400</v>
      </c>
      <c r="D128" s="18"/>
      <c r="E128" s="18"/>
      <c r="F128" s="18"/>
      <c r="G128" s="18"/>
      <c r="H128" s="17">
        <f t="shared" si="82"/>
        <v>7400</v>
      </c>
      <c r="I128" s="41"/>
      <c r="J128" s="72"/>
    </row>
    <row r="129" spans="1:11" s="13" customFormat="1" ht="12.75" hidden="1" x14ac:dyDescent="0.2">
      <c r="A129" s="21">
        <v>3239</v>
      </c>
      <c r="B129" s="22" t="s">
        <v>28</v>
      </c>
      <c r="C129" s="17">
        <v>3450</v>
      </c>
      <c r="D129" s="18"/>
      <c r="E129" s="18"/>
      <c r="F129" s="18"/>
      <c r="G129" s="18"/>
      <c r="H129" s="17">
        <f t="shared" si="82"/>
        <v>3450</v>
      </c>
      <c r="I129" s="41"/>
      <c r="J129" s="72"/>
    </row>
    <row r="130" spans="1:11" s="13" customFormat="1" ht="15" hidden="1" customHeight="1" x14ac:dyDescent="0.2">
      <c r="A130" s="25">
        <v>324</v>
      </c>
      <c r="B130" s="5" t="s">
        <v>29</v>
      </c>
      <c r="C130" s="19">
        <f>C131</f>
        <v>2250</v>
      </c>
      <c r="D130" s="19">
        <f t="shared" ref="D130:H130" si="84">D131</f>
        <v>0</v>
      </c>
      <c r="E130" s="19">
        <f t="shared" si="84"/>
        <v>0</v>
      </c>
      <c r="F130" s="19">
        <f t="shared" si="84"/>
        <v>0</v>
      </c>
      <c r="G130" s="19">
        <f t="shared" si="84"/>
        <v>0</v>
      </c>
      <c r="H130" s="19">
        <f t="shared" si="84"/>
        <v>2250</v>
      </c>
      <c r="I130" s="41"/>
      <c r="J130" s="72"/>
    </row>
    <row r="131" spans="1:11" s="13" customFormat="1" ht="12.75" hidden="1" x14ac:dyDescent="0.2">
      <c r="A131" s="21">
        <v>3241</v>
      </c>
      <c r="B131" s="22" t="s">
        <v>29</v>
      </c>
      <c r="C131" s="17">
        <v>2250</v>
      </c>
      <c r="D131" s="18"/>
      <c r="E131" s="18"/>
      <c r="F131" s="18"/>
      <c r="G131" s="18"/>
      <c r="H131" s="17">
        <f>C131-D131+E131-F131+G131</f>
        <v>2250</v>
      </c>
      <c r="I131" s="41"/>
      <c r="J131" s="72"/>
    </row>
    <row r="132" spans="1:11" s="13" customFormat="1" ht="12.75" hidden="1" x14ac:dyDescent="0.2">
      <c r="A132" s="25">
        <v>329</v>
      </c>
      <c r="B132" s="5" t="s">
        <v>30</v>
      </c>
      <c r="C132" s="19">
        <f t="shared" ref="C132:H132" si="85">SUM(C133:C133)</f>
        <v>1350</v>
      </c>
      <c r="D132" s="19">
        <f t="shared" si="85"/>
        <v>0</v>
      </c>
      <c r="E132" s="19">
        <f t="shared" si="85"/>
        <v>0</v>
      </c>
      <c r="F132" s="19">
        <f t="shared" si="85"/>
        <v>0</v>
      </c>
      <c r="G132" s="19">
        <f t="shared" si="85"/>
        <v>0</v>
      </c>
      <c r="H132" s="19">
        <f t="shared" si="85"/>
        <v>1350</v>
      </c>
      <c r="I132" s="41"/>
      <c r="J132" s="72"/>
    </row>
    <row r="133" spans="1:11" s="13" customFormat="1" ht="12.75" hidden="1" x14ac:dyDescent="0.2">
      <c r="A133" s="21">
        <v>3293</v>
      </c>
      <c r="B133" s="22" t="s">
        <v>33</v>
      </c>
      <c r="C133" s="17">
        <v>1350</v>
      </c>
      <c r="D133" s="18"/>
      <c r="E133" s="18"/>
      <c r="F133" s="18"/>
      <c r="G133" s="18"/>
      <c r="H133" s="17">
        <f t="shared" ref="H133" si="86">C133-D133+E133-F133+G133</f>
        <v>1350</v>
      </c>
      <c r="I133" s="41"/>
      <c r="J133" s="72"/>
    </row>
    <row r="134" spans="1:11" s="13" customFormat="1" ht="12.75" x14ac:dyDescent="0.2">
      <c r="A134" s="79">
        <v>38</v>
      </c>
      <c r="B134" s="7" t="s">
        <v>142</v>
      </c>
      <c r="C134" s="8">
        <f>C135</f>
        <v>800</v>
      </c>
      <c r="D134" s="8">
        <f t="shared" ref="D134:H134" si="87">D135</f>
        <v>0</v>
      </c>
      <c r="E134" s="8">
        <f t="shared" si="87"/>
        <v>0</v>
      </c>
      <c r="F134" s="8">
        <f t="shared" si="87"/>
        <v>0</v>
      </c>
      <c r="G134" s="8">
        <f t="shared" si="87"/>
        <v>0</v>
      </c>
      <c r="H134" s="8">
        <f t="shared" si="87"/>
        <v>800</v>
      </c>
      <c r="I134" s="41"/>
      <c r="J134" s="72"/>
    </row>
    <row r="135" spans="1:11" s="13" customFormat="1" ht="12.75" hidden="1" x14ac:dyDescent="0.2">
      <c r="A135" s="25">
        <v>381</v>
      </c>
      <c r="B135" s="26" t="s">
        <v>70</v>
      </c>
      <c r="C135" s="15">
        <f t="shared" ref="C135:H135" si="88">C136</f>
        <v>800</v>
      </c>
      <c r="D135" s="15">
        <f t="shared" si="88"/>
        <v>0</v>
      </c>
      <c r="E135" s="15">
        <f t="shared" si="88"/>
        <v>0</v>
      </c>
      <c r="F135" s="15">
        <f t="shared" si="88"/>
        <v>0</v>
      </c>
      <c r="G135" s="15">
        <f t="shared" si="88"/>
        <v>0</v>
      </c>
      <c r="H135" s="15">
        <f t="shared" si="88"/>
        <v>800</v>
      </c>
      <c r="I135" s="41"/>
      <c r="J135" s="72"/>
    </row>
    <row r="136" spans="1:11" s="13" customFormat="1" ht="12.75" hidden="1" x14ac:dyDescent="0.2">
      <c r="A136" s="21">
        <v>3811</v>
      </c>
      <c r="B136" s="22" t="s">
        <v>39</v>
      </c>
      <c r="C136" s="18">
        <v>800</v>
      </c>
      <c r="D136" s="18"/>
      <c r="E136" s="18"/>
      <c r="F136" s="18"/>
      <c r="G136" s="18"/>
      <c r="H136" s="17">
        <f t="shared" ref="H136" si="89">C136-D136+E136-F136+G136</f>
        <v>800</v>
      </c>
      <c r="I136" s="41"/>
      <c r="J136" s="72"/>
    </row>
    <row r="137" spans="1:11" s="13" customFormat="1" ht="25.5" x14ac:dyDescent="0.2">
      <c r="A137" s="79">
        <v>42</v>
      </c>
      <c r="B137" s="7" t="s">
        <v>143</v>
      </c>
      <c r="C137" s="8">
        <f>C138</f>
        <v>13250</v>
      </c>
      <c r="D137" s="8">
        <f t="shared" ref="D137:H137" si="90">D138</f>
        <v>0</v>
      </c>
      <c r="E137" s="8">
        <f t="shared" si="90"/>
        <v>14000</v>
      </c>
      <c r="F137" s="8">
        <f t="shared" si="90"/>
        <v>0</v>
      </c>
      <c r="G137" s="8">
        <f t="shared" si="90"/>
        <v>0</v>
      </c>
      <c r="H137" s="8">
        <f t="shared" si="90"/>
        <v>27250</v>
      </c>
      <c r="I137" s="41"/>
      <c r="J137" s="72"/>
    </row>
    <row r="138" spans="1:11" s="13" customFormat="1" ht="12.75" hidden="1" x14ac:dyDescent="0.2">
      <c r="A138" s="25">
        <v>422</v>
      </c>
      <c r="B138" s="26" t="s">
        <v>41</v>
      </c>
      <c r="C138" s="31">
        <f t="shared" ref="C138:H138" si="91">SUM(C139:C139)</f>
        <v>13250</v>
      </c>
      <c r="D138" s="31">
        <f t="shared" si="91"/>
        <v>0</v>
      </c>
      <c r="E138" s="31">
        <f t="shared" si="91"/>
        <v>14000</v>
      </c>
      <c r="F138" s="31">
        <f t="shared" si="91"/>
        <v>0</v>
      </c>
      <c r="G138" s="31">
        <f t="shared" si="91"/>
        <v>0</v>
      </c>
      <c r="H138" s="31">
        <f t="shared" si="91"/>
        <v>27250</v>
      </c>
      <c r="I138" s="41"/>
      <c r="J138" s="72"/>
    </row>
    <row r="139" spans="1:11" s="13" customFormat="1" ht="12.75" hidden="1" x14ac:dyDescent="0.2">
      <c r="A139" s="21">
        <v>4227</v>
      </c>
      <c r="B139" s="22" t="s">
        <v>45</v>
      </c>
      <c r="C139" s="18">
        <v>13250</v>
      </c>
      <c r="D139" s="18"/>
      <c r="E139" s="17">
        <v>14000</v>
      </c>
      <c r="F139" s="18"/>
      <c r="G139" s="18"/>
      <c r="H139" s="17">
        <f t="shared" ref="H139" si="92">C139-D139+E139-F139+G139</f>
        <v>27250</v>
      </c>
      <c r="I139" s="41"/>
      <c r="J139" s="72"/>
    </row>
    <row r="140" spans="1:11" s="38" customFormat="1" ht="25.5" x14ac:dyDescent="0.25">
      <c r="A140" s="80">
        <v>45</v>
      </c>
      <c r="B140" s="81" t="s">
        <v>144</v>
      </c>
      <c r="C140" s="8">
        <f>C141</f>
        <v>35850</v>
      </c>
      <c r="D140" s="8">
        <f t="shared" ref="D140:H140" si="93">D141</f>
        <v>0</v>
      </c>
      <c r="E140" s="8">
        <f t="shared" si="93"/>
        <v>0</v>
      </c>
      <c r="F140" s="8">
        <f t="shared" si="93"/>
        <v>0</v>
      </c>
      <c r="G140" s="8">
        <f t="shared" si="93"/>
        <v>0</v>
      </c>
      <c r="H140" s="8">
        <f t="shared" si="93"/>
        <v>35850</v>
      </c>
      <c r="I140" s="75"/>
      <c r="J140" s="72"/>
    </row>
    <row r="141" spans="1:11" s="38" customFormat="1" ht="15.75" hidden="1" customHeight="1" x14ac:dyDescent="0.25">
      <c r="A141" s="25">
        <v>451</v>
      </c>
      <c r="B141" s="26" t="s">
        <v>96</v>
      </c>
      <c r="C141" s="19">
        <f>SUM(C142)</f>
        <v>35850</v>
      </c>
      <c r="D141" s="19">
        <f t="shared" ref="D141" si="94">SUM(D142)</f>
        <v>0</v>
      </c>
      <c r="E141" s="19">
        <f t="shared" ref="E141" si="95">SUM(E142)</f>
        <v>0</v>
      </c>
      <c r="F141" s="19">
        <f t="shared" ref="F141" si="96">SUM(F142)</f>
        <v>0</v>
      </c>
      <c r="G141" s="19">
        <f t="shared" ref="G141" si="97">SUM(G142)</f>
        <v>0</v>
      </c>
      <c r="H141" s="19">
        <f t="shared" ref="H141" si="98">SUM(H142)</f>
        <v>35850</v>
      </c>
      <c r="I141" s="75"/>
      <c r="J141" s="72"/>
    </row>
    <row r="142" spans="1:11" hidden="1" x14ac:dyDescent="0.25">
      <c r="A142" s="21">
        <v>4511</v>
      </c>
      <c r="B142" s="22" t="s">
        <v>96</v>
      </c>
      <c r="C142" s="18">
        <v>35850</v>
      </c>
      <c r="D142" s="17">
        <v>0</v>
      </c>
      <c r="E142" s="18">
        <v>0</v>
      </c>
      <c r="F142" s="18"/>
      <c r="G142" s="18"/>
      <c r="H142" s="17">
        <f t="shared" ref="H142" si="99">C142-D142+E142-F142+G142</f>
        <v>35850</v>
      </c>
      <c r="J142" s="72"/>
    </row>
    <row r="143" spans="1:11" s="13" customFormat="1" ht="24" customHeight="1" x14ac:dyDescent="0.2">
      <c r="A143" s="24" t="s">
        <v>76</v>
      </c>
      <c r="B143" s="11" t="s">
        <v>77</v>
      </c>
      <c r="C143" s="12">
        <f t="shared" ref="C143:H143" si="100">C144</f>
        <v>136550</v>
      </c>
      <c r="D143" s="12">
        <f t="shared" si="100"/>
        <v>0</v>
      </c>
      <c r="E143" s="12">
        <f t="shared" si="100"/>
        <v>0</v>
      </c>
      <c r="F143" s="12">
        <f t="shared" si="100"/>
        <v>0</v>
      </c>
      <c r="G143" s="12">
        <f t="shared" si="100"/>
        <v>0</v>
      </c>
      <c r="H143" s="12">
        <f t="shared" si="100"/>
        <v>136550</v>
      </c>
      <c r="I143" s="41"/>
      <c r="J143" s="72"/>
      <c r="K143" s="41"/>
    </row>
    <row r="144" spans="1:11" s="13" customFormat="1" ht="18" customHeight="1" x14ac:dyDescent="0.2">
      <c r="A144" s="99" t="s">
        <v>0</v>
      </c>
      <c r="B144" s="100"/>
      <c r="C144" s="29">
        <f>C145+C167+C170+C173</f>
        <v>136550</v>
      </c>
      <c r="D144" s="29">
        <f t="shared" ref="D144:H144" si="101">D145+D167+D170+D173</f>
        <v>0</v>
      </c>
      <c r="E144" s="29">
        <f t="shared" si="101"/>
        <v>0</v>
      </c>
      <c r="F144" s="29">
        <f t="shared" si="101"/>
        <v>0</v>
      </c>
      <c r="G144" s="29">
        <f t="shared" si="101"/>
        <v>0</v>
      </c>
      <c r="H144" s="29">
        <f t="shared" si="101"/>
        <v>136550</v>
      </c>
      <c r="I144" s="41"/>
      <c r="J144" s="72"/>
    </row>
    <row r="145" spans="1:13" s="13" customFormat="1" ht="12.75" x14ac:dyDescent="0.2">
      <c r="A145" s="79">
        <v>32</v>
      </c>
      <c r="B145" s="7" t="s">
        <v>139</v>
      </c>
      <c r="C145" s="8">
        <f>C146+C148+C153+C162+C164</f>
        <v>132000</v>
      </c>
      <c r="D145" s="8">
        <f t="shared" ref="D145:H145" si="102">D146+D148+D153+D162+D164</f>
        <v>0</v>
      </c>
      <c r="E145" s="8">
        <f t="shared" si="102"/>
        <v>0</v>
      </c>
      <c r="F145" s="8">
        <f t="shared" si="102"/>
        <v>0</v>
      </c>
      <c r="G145" s="8">
        <f t="shared" si="102"/>
        <v>0</v>
      </c>
      <c r="H145" s="8">
        <f t="shared" si="102"/>
        <v>132000</v>
      </c>
      <c r="I145" s="41"/>
      <c r="J145" s="72"/>
      <c r="K145" s="77"/>
      <c r="L145" s="77"/>
      <c r="M145" s="77"/>
    </row>
    <row r="146" spans="1:13" s="13" customFormat="1" ht="12.75" hidden="1" x14ac:dyDescent="0.2">
      <c r="A146" s="25">
        <v>321</v>
      </c>
      <c r="B146" s="5" t="s">
        <v>9</v>
      </c>
      <c r="C146" s="19">
        <f t="shared" ref="C146:H146" si="103">C147</f>
        <v>700</v>
      </c>
      <c r="D146" s="19">
        <f t="shared" si="103"/>
        <v>0</v>
      </c>
      <c r="E146" s="19">
        <f t="shared" si="103"/>
        <v>0</v>
      </c>
      <c r="F146" s="19">
        <f t="shared" si="103"/>
        <v>0</v>
      </c>
      <c r="G146" s="19">
        <f t="shared" si="103"/>
        <v>0</v>
      </c>
      <c r="H146" s="19">
        <f t="shared" si="103"/>
        <v>700</v>
      </c>
      <c r="I146" s="41"/>
      <c r="J146" s="72"/>
    </row>
    <row r="147" spans="1:13" s="13" customFormat="1" ht="12.75" hidden="1" x14ac:dyDescent="0.2">
      <c r="A147" s="21">
        <v>3211</v>
      </c>
      <c r="B147" s="22" t="s">
        <v>10</v>
      </c>
      <c r="C147" s="17">
        <v>700</v>
      </c>
      <c r="D147" s="17"/>
      <c r="E147" s="18"/>
      <c r="F147" s="18"/>
      <c r="G147" s="18"/>
      <c r="H147" s="17">
        <f t="shared" ref="H147" si="104">C147-D147+E147-F147+G147</f>
        <v>700</v>
      </c>
      <c r="I147" s="41"/>
      <c r="J147" s="72"/>
    </row>
    <row r="148" spans="1:13" s="13" customFormat="1" ht="12.75" hidden="1" x14ac:dyDescent="0.2">
      <c r="A148" s="25">
        <v>322</v>
      </c>
      <c r="B148" s="5" t="s">
        <v>13</v>
      </c>
      <c r="C148" s="15">
        <f t="shared" ref="C148" si="105">SUM(C149:C152)</f>
        <v>3200</v>
      </c>
      <c r="D148" s="15">
        <f t="shared" ref="D148:H148" si="106">SUM(D149:D152)</f>
        <v>0</v>
      </c>
      <c r="E148" s="15">
        <f t="shared" si="106"/>
        <v>0</v>
      </c>
      <c r="F148" s="15">
        <f t="shared" si="106"/>
        <v>0</v>
      </c>
      <c r="G148" s="15">
        <f t="shared" si="106"/>
        <v>0</v>
      </c>
      <c r="H148" s="15">
        <f t="shared" si="106"/>
        <v>3200</v>
      </c>
      <c r="I148" s="41"/>
      <c r="J148" s="72"/>
    </row>
    <row r="149" spans="1:13" s="13" customFormat="1" ht="12.75" hidden="1" x14ac:dyDescent="0.2">
      <c r="A149" s="21">
        <v>3221</v>
      </c>
      <c r="B149" s="22" t="s">
        <v>14</v>
      </c>
      <c r="C149" s="17">
        <v>1050</v>
      </c>
      <c r="D149" s="18"/>
      <c r="E149" s="17"/>
      <c r="F149" s="18"/>
      <c r="G149" s="18"/>
      <c r="H149" s="17">
        <f t="shared" ref="H149:H152" si="107">C149-D149+E149-F149+G149</f>
        <v>1050</v>
      </c>
      <c r="I149" s="41"/>
      <c r="J149" s="72"/>
    </row>
    <row r="150" spans="1:13" s="13" customFormat="1" ht="12.75" hidden="1" x14ac:dyDescent="0.2">
      <c r="A150" s="21">
        <v>3223</v>
      </c>
      <c r="B150" s="22" t="s">
        <v>16</v>
      </c>
      <c r="C150" s="17">
        <v>950</v>
      </c>
      <c r="D150" s="18"/>
      <c r="E150" s="17"/>
      <c r="F150" s="18"/>
      <c r="G150" s="18"/>
      <c r="H150" s="17">
        <f t="shared" si="107"/>
        <v>950</v>
      </c>
      <c r="I150" s="41"/>
      <c r="J150" s="72"/>
    </row>
    <row r="151" spans="1:13" s="13" customFormat="1" ht="12.75" hidden="1" x14ac:dyDescent="0.2">
      <c r="A151" s="21">
        <v>3224</v>
      </c>
      <c r="B151" s="22" t="s">
        <v>73</v>
      </c>
      <c r="C151" s="17">
        <v>650</v>
      </c>
      <c r="D151" s="17"/>
      <c r="E151" s="18"/>
      <c r="F151" s="18"/>
      <c r="G151" s="18"/>
      <c r="H151" s="17">
        <f t="shared" si="107"/>
        <v>650</v>
      </c>
      <c r="I151" s="41"/>
      <c r="J151" s="72"/>
    </row>
    <row r="152" spans="1:13" s="13" customFormat="1" ht="12.75" hidden="1" x14ac:dyDescent="0.2">
      <c r="A152" s="21">
        <v>3225</v>
      </c>
      <c r="B152" s="22" t="s">
        <v>18</v>
      </c>
      <c r="C152" s="17">
        <v>550</v>
      </c>
      <c r="D152" s="17"/>
      <c r="E152" s="18"/>
      <c r="F152" s="18"/>
      <c r="G152" s="18"/>
      <c r="H152" s="17">
        <f t="shared" si="107"/>
        <v>550</v>
      </c>
      <c r="I152" s="41"/>
      <c r="J152" s="72"/>
    </row>
    <row r="153" spans="1:13" s="13" customFormat="1" ht="12.75" hidden="1" x14ac:dyDescent="0.2">
      <c r="A153" s="25">
        <v>323</v>
      </c>
      <c r="B153" s="26" t="s">
        <v>69</v>
      </c>
      <c r="C153" s="15">
        <f t="shared" ref="C153" si="108">SUM(C154:C161)</f>
        <v>125750</v>
      </c>
      <c r="D153" s="15">
        <f t="shared" ref="D153:H153" si="109">SUM(D154:D161)</f>
        <v>0</v>
      </c>
      <c r="E153" s="15">
        <f t="shared" si="109"/>
        <v>0</v>
      </c>
      <c r="F153" s="15">
        <f t="shared" si="109"/>
        <v>0</v>
      </c>
      <c r="G153" s="15">
        <f t="shared" si="109"/>
        <v>0</v>
      </c>
      <c r="H153" s="15">
        <f t="shared" si="109"/>
        <v>125750</v>
      </c>
      <c r="I153" s="41"/>
      <c r="J153" s="72"/>
    </row>
    <row r="154" spans="1:13" s="13" customFormat="1" ht="12.75" hidden="1" x14ac:dyDescent="0.2">
      <c r="A154" s="21">
        <v>3231</v>
      </c>
      <c r="B154" s="22" t="s">
        <v>21</v>
      </c>
      <c r="C154" s="17">
        <v>15550</v>
      </c>
      <c r="D154" s="18"/>
      <c r="E154" s="17"/>
      <c r="F154" s="18"/>
      <c r="G154" s="18"/>
      <c r="H154" s="17">
        <f t="shared" ref="H154:H161" si="110">C154-D154+E154-F154+G154</f>
        <v>15550</v>
      </c>
      <c r="I154" s="41"/>
      <c r="J154" s="72"/>
    </row>
    <row r="155" spans="1:13" s="13" customFormat="1" ht="12.75" hidden="1" x14ac:dyDescent="0.2">
      <c r="A155" s="21">
        <v>3232</v>
      </c>
      <c r="B155" s="22" t="s">
        <v>22</v>
      </c>
      <c r="C155" s="17">
        <v>5300</v>
      </c>
      <c r="D155" s="18"/>
      <c r="E155" s="18"/>
      <c r="F155" s="18"/>
      <c r="G155" s="18"/>
      <c r="H155" s="17">
        <f t="shared" si="110"/>
        <v>5300</v>
      </c>
      <c r="I155" s="41"/>
      <c r="J155" s="72"/>
    </row>
    <row r="156" spans="1:13" s="13" customFormat="1" ht="12.75" hidden="1" x14ac:dyDescent="0.2">
      <c r="A156" s="21">
        <v>3233</v>
      </c>
      <c r="B156" s="22" t="s">
        <v>23</v>
      </c>
      <c r="C156" s="17">
        <v>20550</v>
      </c>
      <c r="D156" s="18"/>
      <c r="E156" s="18"/>
      <c r="F156" s="18"/>
      <c r="G156" s="18"/>
      <c r="H156" s="17">
        <f t="shared" si="110"/>
        <v>20550</v>
      </c>
      <c r="I156" s="41"/>
      <c r="J156" s="72"/>
    </row>
    <row r="157" spans="1:13" s="13" customFormat="1" ht="12.75" hidden="1" x14ac:dyDescent="0.2">
      <c r="A157" s="21">
        <v>3234</v>
      </c>
      <c r="B157" s="22" t="s">
        <v>24</v>
      </c>
      <c r="C157" s="17">
        <v>650</v>
      </c>
      <c r="D157" s="18"/>
      <c r="E157" s="18"/>
      <c r="F157" s="18"/>
      <c r="G157" s="18"/>
      <c r="H157" s="17">
        <f t="shared" si="110"/>
        <v>650</v>
      </c>
      <c r="I157" s="41"/>
      <c r="J157" s="72"/>
    </row>
    <row r="158" spans="1:13" s="13" customFormat="1" ht="12.75" hidden="1" x14ac:dyDescent="0.2">
      <c r="A158" s="21">
        <v>3235</v>
      </c>
      <c r="B158" s="22" t="s">
        <v>74</v>
      </c>
      <c r="C158" s="17">
        <v>18450</v>
      </c>
      <c r="D158" s="18"/>
      <c r="E158" s="18"/>
      <c r="F158" s="18"/>
      <c r="G158" s="18"/>
      <c r="H158" s="17">
        <f t="shared" si="110"/>
        <v>18450</v>
      </c>
      <c r="I158" s="41"/>
      <c r="J158" s="72"/>
    </row>
    <row r="159" spans="1:13" s="13" customFormat="1" ht="12.75" hidden="1" x14ac:dyDescent="0.2">
      <c r="A159" s="21">
        <v>3237</v>
      </c>
      <c r="B159" s="22" t="s">
        <v>27</v>
      </c>
      <c r="C159" s="17">
        <v>15650</v>
      </c>
      <c r="D159" s="18"/>
      <c r="E159" s="18"/>
      <c r="F159" s="18"/>
      <c r="G159" s="18"/>
      <c r="H159" s="17">
        <f t="shared" si="110"/>
        <v>15650</v>
      </c>
      <c r="I159" s="41"/>
      <c r="J159" s="72"/>
    </row>
    <row r="160" spans="1:13" s="13" customFormat="1" ht="12.75" hidden="1" x14ac:dyDescent="0.2">
      <c r="A160" s="21">
        <v>3238</v>
      </c>
      <c r="B160" s="22" t="s">
        <v>63</v>
      </c>
      <c r="C160" s="17">
        <v>1450</v>
      </c>
      <c r="D160" s="18"/>
      <c r="E160" s="18"/>
      <c r="F160" s="18"/>
      <c r="G160" s="18"/>
      <c r="H160" s="17">
        <f t="shared" si="110"/>
        <v>1450</v>
      </c>
      <c r="I160" s="41"/>
      <c r="J160" s="72"/>
    </row>
    <row r="161" spans="1:13" s="13" customFormat="1" ht="12.75" hidden="1" x14ac:dyDescent="0.2">
      <c r="A161" s="21">
        <v>3239</v>
      </c>
      <c r="B161" s="22" t="s">
        <v>28</v>
      </c>
      <c r="C161" s="17">
        <v>48150</v>
      </c>
      <c r="D161" s="18"/>
      <c r="E161" s="18"/>
      <c r="F161" s="18"/>
      <c r="G161" s="18"/>
      <c r="H161" s="17">
        <f t="shared" si="110"/>
        <v>48150</v>
      </c>
      <c r="I161" s="41"/>
      <c r="J161" s="72"/>
    </row>
    <row r="162" spans="1:13" s="13" customFormat="1" ht="15" hidden="1" customHeight="1" x14ac:dyDescent="0.2">
      <c r="A162" s="25">
        <v>324</v>
      </c>
      <c r="B162" s="26" t="s">
        <v>29</v>
      </c>
      <c r="C162" s="15">
        <f t="shared" ref="C162:H162" si="111">C163</f>
        <v>1050</v>
      </c>
      <c r="D162" s="15">
        <f t="shared" si="111"/>
        <v>0</v>
      </c>
      <c r="E162" s="15">
        <f t="shared" si="111"/>
        <v>0</v>
      </c>
      <c r="F162" s="15">
        <f t="shared" si="111"/>
        <v>0</v>
      </c>
      <c r="G162" s="15">
        <f t="shared" si="111"/>
        <v>0</v>
      </c>
      <c r="H162" s="15">
        <f t="shared" si="111"/>
        <v>1050</v>
      </c>
      <c r="I162" s="41"/>
      <c r="J162" s="72"/>
    </row>
    <row r="163" spans="1:13" s="13" customFormat="1" ht="12.75" hidden="1" x14ac:dyDescent="0.2">
      <c r="A163" s="21">
        <v>3241</v>
      </c>
      <c r="B163" s="22" t="s">
        <v>29</v>
      </c>
      <c r="C163" s="18">
        <v>1050</v>
      </c>
      <c r="D163" s="18"/>
      <c r="E163" s="18"/>
      <c r="F163" s="18"/>
      <c r="G163" s="18"/>
      <c r="H163" s="17">
        <f t="shared" ref="H163" si="112">C163-D163+E163-F163+G163</f>
        <v>1050</v>
      </c>
      <c r="I163" s="41"/>
      <c r="J163" s="72"/>
    </row>
    <row r="164" spans="1:13" s="13" customFormat="1" ht="12.75" hidden="1" x14ac:dyDescent="0.2">
      <c r="A164" s="25">
        <v>329</v>
      </c>
      <c r="B164" s="26" t="s">
        <v>30</v>
      </c>
      <c r="C164" s="19">
        <f t="shared" ref="C164:H164" si="113">SUM(C165:C166)</f>
        <v>1300</v>
      </c>
      <c r="D164" s="19">
        <f t="shared" si="113"/>
        <v>0</v>
      </c>
      <c r="E164" s="19">
        <f t="shared" si="113"/>
        <v>0</v>
      </c>
      <c r="F164" s="19">
        <f t="shared" si="113"/>
        <v>0</v>
      </c>
      <c r="G164" s="19">
        <f t="shared" si="113"/>
        <v>0</v>
      </c>
      <c r="H164" s="19">
        <f t="shared" si="113"/>
        <v>1300</v>
      </c>
      <c r="I164" s="41"/>
      <c r="J164" s="72"/>
    </row>
    <row r="165" spans="1:13" s="13" customFormat="1" ht="12.75" hidden="1" x14ac:dyDescent="0.2">
      <c r="A165" s="21">
        <v>3292</v>
      </c>
      <c r="B165" s="22" t="s">
        <v>32</v>
      </c>
      <c r="C165" s="17">
        <v>650</v>
      </c>
      <c r="D165" s="18"/>
      <c r="E165" s="18"/>
      <c r="F165" s="18"/>
      <c r="G165" s="18"/>
      <c r="H165" s="17">
        <f t="shared" ref="H165" si="114">C165-D165+E165-F165+G165</f>
        <v>650</v>
      </c>
      <c r="I165" s="41"/>
      <c r="J165" s="72"/>
    </row>
    <row r="166" spans="1:13" s="13" customFormat="1" ht="12.75" hidden="1" x14ac:dyDescent="0.2">
      <c r="A166" s="21">
        <v>3293</v>
      </c>
      <c r="B166" s="22" t="s">
        <v>33</v>
      </c>
      <c r="C166" s="17">
        <v>650</v>
      </c>
      <c r="D166" s="18"/>
      <c r="E166" s="18"/>
      <c r="F166" s="18"/>
      <c r="G166" s="18"/>
      <c r="H166" s="17">
        <f t="shared" ref="H166" si="115">C166-D166+E166-F166+G166</f>
        <v>650</v>
      </c>
      <c r="I166" s="41"/>
      <c r="J166" s="72"/>
    </row>
    <row r="167" spans="1:13" s="13" customFormat="1" ht="25.5" x14ac:dyDescent="0.2">
      <c r="A167" s="79">
        <v>37</v>
      </c>
      <c r="B167" s="7" t="s">
        <v>141</v>
      </c>
      <c r="C167" s="8">
        <f>C168</f>
        <v>1350</v>
      </c>
      <c r="D167" s="8">
        <f t="shared" ref="D167:H167" si="116">D168</f>
        <v>0</v>
      </c>
      <c r="E167" s="8">
        <f t="shared" si="116"/>
        <v>0</v>
      </c>
      <c r="F167" s="8">
        <f t="shared" si="116"/>
        <v>0</v>
      </c>
      <c r="G167" s="8">
        <f t="shared" si="116"/>
        <v>0</v>
      </c>
      <c r="H167" s="8">
        <f t="shared" si="116"/>
        <v>1350</v>
      </c>
      <c r="I167" s="41"/>
      <c r="J167" s="72"/>
      <c r="K167" s="77"/>
      <c r="L167" s="77"/>
      <c r="M167" s="77"/>
    </row>
    <row r="168" spans="1:13" s="76" customFormat="1" ht="25.5" hidden="1" x14ac:dyDescent="0.2">
      <c r="A168" s="82">
        <v>372</v>
      </c>
      <c r="B168" s="83" t="s">
        <v>115</v>
      </c>
      <c r="C168" s="15">
        <f t="shared" ref="C168:H168" si="117">C169</f>
        <v>1350</v>
      </c>
      <c r="D168" s="15">
        <f t="shared" si="117"/>
        <v>0</v>
      </c>
      <c r="E168" s="15">
        <f t="shared" si="117"/>
        <v>0</v>
      </c>
      <c r="F168" s="15">
        <f t="shared" si="117"/>
        <v>0</v>
      </c>
      <c r="G168" s="15">
        <f t="shared" si="117"/>
        <v>0</v>
      </c>
      <c r="H168" s="15">
        <f t="shared" si="117"/>
        <v>1350</v>
      </c>
      <c r="I168" s="72"/>
      <c r="J168" s="72"/>
    </row>
    <row r="169" spans="1:13" s="76" customFormat="1" ht="12.75" hidden="1" x14ac:dyDescent="0.2">
      <c r="A169" s="84">
        <v>3722</v>
      </c>
      <c r="B169" s="85" t="s">
        <v>114</v>
      </c>
      <c r="C169" s="17">
        <v>1350</v>
      </c>
      <c r="D169" s="17"/>
      <c r="E169" s="17"/>
      <c r="F169" s="17"/>
      <c r="G169" s="17"/>
      <c r="H169" s="17">
        <f t="shared" ref="H169" si="118">C169-D169+E169-F169+G169</f>
        <v>1350</v>
      </c>
      <c r="I169" s="72"/>
      <c r="J169" s="72"/>
    </row>
    <row r="170" spans="1:13" s="13" customFormat="1" ht="12.75" x14ac:dyDescent="0.2">
      <c r="A170" s="79">
        <v>38</v>
      </c>
      <c r="B170" s="7" t="s">
        <v>142</v>
      </c>
      <c r="C170" s="8">
        <f>C171</f>
        <v>950</v>
      </c>
      <c r="D170" s="8">
        <f t="shared" ref="D170:H170" si="119">D171</f>
        <v>0</v>
      </c>
      <c r="E170" s="8">
        <f t="shared" si="119"/>
        <v>0</v>
      </c>
      <c r="F170" s="8">
        <f t="shared" si="119"/>
        <v>0</v>
      </c>
      <c r="G170" s="8">
        <f t="shared" si="119"/>
        <v>0</v>
      </c>
      <c r="H170" s="8">
        <f t="shared" si="119"/>
        <v>950</v>
      </c>
      <c r="I170" s="41"/>
      <c r="J170" s="72"/>
    </row>
    <row r="171" spans="1:13" s="76" customFormat="1" ht="12.75" hidden="1" x14ac:dyDescent="0.2">
      <c r="A171" s="82">
        <v>381</v>
      </c>
      <c r="B171" s="83" t="s">
        <v>70</v>
      </c>
      <c r="C171" s="15">
        <f t="shared" ref="C171:H171" si="120">C172</f>
        <v>950</v>
      </c>
      <c r="D171" s="15">
        <f t="shared" si="120"/>
        <v>0</v>
      </c>
      <c r="E171" s="15">
        <f t="shared" si="120"/>
        <v>0</v>
      </c>
      <c r="F171" s="15">
        <f t="shared" si="120"/>
        <v>0</v>
      </c>
      <c r="G171" s="15">
        <f t="shared" si="120"/>
        <v>0</v>
      </c>
      <c r="H171" s="15">
        <f t="shared" si="120"/>
        <v>950</v>
      </c>
      <c r="I171" s="72"/>
      <c r="J171" s="72"/>
    </row>
    <row r="172" spans="1:13" s="76" customFormat="1" ht="12.75" hidden="1" x14ac:dyDescent="0.2">
      <c r="A172" s="84">
        <v>3811</v>
      </c>
      <c r="B172" s="85" t="s">
        <v>39</v>
      </c>
      <c r="C172" s="17">
        <v>950</v>
      </c>
      <c r="D172" s="17"/>
      <c r="E172" s="17"/>
      <c r="F172" s="17"/>
      <c r="G172" s="17"/>
      <c r="H172" s="17">
        <f t="shared" ref="H172" si="121">C172-D172+E172-F172+G172</f>
        <v>950</v>
      </c>
      <c r="I172" s="72"/>
      <c r="J172" s="72"/>
    </row>
    <row r="173" spans="1:13" s="13" customFormat="1" ht="25.5" x14ac:dyDescent="0.2">
      <c r="A173" s="79">
        <v>42</v>
      </c>
      <c r="B173" s="7" t="s">
        <v>143</v>
      </c>
      <c r="C173" s="8">
        <f>C174+C177</f>
        <v>2250</v>
      </c>
      <c r="D173" s="8">
        <f t="shared" ref="D173:H173" si="122">D174+D177</f>
        <v>0</v>
      </c>
      <c r="E173" s="8">
        <f t="shared" si="122"/>
        <v>0</v>
      </c>
      <c r="F173" s="8">
        <f t="shared" si="122"/>
        <v>0</v>
      </c>
      <c r="G173" s="8">
        <f t="shared" si="122"/>
        <v>0</v>
      </c>
      <c r="H173" s="8">
        <f t="shared" si="122"/>
        <v>2250</v>
      </c>
      <c r="I173" s="41"/>
      <c r="J173" s="72"/>
    </row>
    <row r="174" spans="1:13" s="13" customFormat="1" ht="12.75" hidden="1" x14ac:dyDescent="0.2">
      <c r="A174" s="25">
        <v>422</v>
      </c>
      <c r="B174" s="26" t="s">
        <v>41</v>
      </c>
      <c r="C174" s="19">
        <f>C175+C176</f>
        <v>1600</v>
      </c>
      <c r="D174" s="19">
        <f t="shared" ref="D174:H174" si="123">D175+D176</f>
        <v>0</v>
      </c>
      <c r="E174" s="19">
        <f t="shared" si="123"/>
        <v>0</v>
      </c>
      <c r="F174" s="19">
        <f t="shared" si="123"/>
        <v>0</v>
      </c>
      <c r="G174" s="19">
        <f t="shared" si="123"/>
        <v>0</v>
      </c>
      <c r="H174" s="19">
        <f t="shared" si="123"/>
        <v>1600</v>
      </c>
      <c r="I174" s="41"/>
      <c r="J174" s="72"/>
    </row>
    <row r="175" spans="1:13" s="13" customFormat="1" ht="12.75" hidden="1" x14ac:dyDescent="0.2">
      <c r="A175" s="21">
        <v>4221</v>
      </c>
      <c r="B175" s="22" t="s">
        <v>42</v>
      </c>
      <c r="C175" s="17">
        <v>250</v>
      </c>
      <c r="D175" s="17"/>
      <c r="E175" s="18"/>
      <c r="F175" s="18"/>
      <c r="G175" s="18"/>
      <c r="H175" s="17">
        <f t="shared" ref="H175:H176" si="124">C175-D175+E175-F175+G175</f>
        <v>250</v>
      </c>
      <c r="I175" s="41"/>
      <c r="J175" s="72"/>
    </row>
    <row r="176" spans="1:13" s="13" customFormat="1" ht="12.75" hidden="1" x14ac:dyDescent="0.2">
      <c r="A176" s="21">
        <v>4227</v>
      </c>
      <c r="B176" s="22" t="s">
        <v>45</v>
      </c>
      <c r="C176" s="17">
        <v>1350</v>
      </c>
      <c r="D176" s="18"/>
      <c r="E176" s="17"/>
      <c r="F176" s="18"/>
      <c r="G176" s="18"/>
      <c r="H176" s="17">
        <f t="shared" si="124"/>
        <v>1350</v>
      </c>
      <c r="I176" s="41"/>
      <c r="J176" s="72"/>
    </row>
    <row r="177" spans="1:13" s="13" customFormat="1" ht="25.5" hidden="1" x14ac:dyDescent="0.2">
      <c r="A177" s="25">
        <v>424</v>
      </c>
      <c r="B177" s="26" t="s">
        <v>79</v>
      </c>
      <c r="C177" s="15">
        <f t="shared" ref="C177:H177" si="125">C178</f>
        <v>650</v>
      </c>
      <c r="D177" s="15">
        <f t="shared" si="125"/>
        <v>0</v>
      </c>
      <c r="E177" s="15">
        <f t="shared" si="125"/>
        <v>0</v>
      </c>
      <c r="F177" s="15">
        <f t="shared" si="125"/>
        <v>0</v>
      </c>
      <c r="G177" s="15">
        <f t="shared" si="125"/>
        <v>0</v>
      </c>
      <c r="H177" s="15">
        <f t="shared" si="125"/>
        <v>650</v>
      </c>
      <c r="I177" s="41"/>
      <c r="J177" s="72"/>
    </row>
    <row r="178" spans="1:13" s="13" customFormat="1" ht="12.75" hidden="1" x14ac:dyDescent="0.2">
      <c r="A178" s="21">
        <v>4244</v>
      </c>
      <c r="B178" s="22" t="s">
        <v>80</v>
      </c>
      <c r="C178" s="18">
        <v>650</v>
      </c>
      <c r="D178" s="18"/>
      <c r="E178" s="18"/>
      <c r="F178" s="18"/>
      <c r="G178" s="18"/>
      <c r="H178" s="17">
        <f t="shared" ref="H178" si="126">C178-D178+E178-F178+G178</f>
        <v>650</v>
      </c>
      <c r="I178" s="41"/>
      <c r="J178" s="72"/>
    </row>
    <row r="179" spans="1:13" s="37" customFormat="1" ht="24" customHeight="1" x14ac:dyDescent="0.2">
      <c r="A179" s="24" t="s">
        <v>98</v>
      </c>
      <c r="B179" s="11" t="s">
        <v>99</v>
      </c>
      <c r="C179" s="12">
        <f t="shared" ref="C179:H182" si="127">C180</f>
        <v>38489600</v>
      </c>
      <c r="D179" s="12">
        <f t="shared" si="127"/>
        <v>0</v>
      </c>
      <c r="E179" s="12">
        <f t="shared" si="127"/>
        <v>0</v>
      </c>
      <c r="F179" s="12">
        <f t="shared" si="127"/>
        <v>0</v>
      </c>
      <c r="G179" s="12">
        <f t="shared" si="127"/>
        <v>0</v>
      </c>
      <c r="H179" s="12">
        <f t="shared" si="127"/>
        <v>38489600</v>
      </c>
      <c r="I179" s="41"/>
      <c r="J179" s="72"/>
      <c r="K179" s="41"/>
    </row>
    <row r="180" spans="1:13" s="37" customFormat="1" ht="18" customHeight="1" x14ac:dyDescent="0.2">
      <c r="A180" s="99" t="s">
        <v>0</v>
      </c>
      <c r="B180" s="100"/>
      <c r="C180" s="29">
        <f>C181</f>
        <v>38489600</v>
      </c>
      <c r="D180" s="29">
        <f t="shared" si="127"/>
        <v>0</v>
      </c>
      <c r="E180" s="29">
        <f t="shared" si="127"/>
        <v>0</v>
      </c>
      <c r="F180" s="29">
        <f t="shared" si="127"/>
        <v>0</v>
      </c>
      <c r="G180" s="29">
        <f t="shared" si="127"/>
        <v>0</v>
      </c>
      <c r="H180" s="29">
        <f t="shared" si="127"/>
        <v>38489600</v>
      </c>
      <c r="I180" s="41"/>
      <c r="J180" s="72"/>
    </row>
    <row r="181" spans="1:13" s="13" customFormat="1" ht="25.5" x14ac:dyDescent="0.2">
      <c r="A181" s="79">
        <v>36</v>
      </c>
      <c r="B181" s="7" t="s">
        <v>146</v>
      </c>
      <c r="C181" s="8">
        <f>C182</f>
        <v>38489600</v>
      </c>
      <c r="D181" s="8">
        <f t="shared" ref="D181" si="128">D182</f>
        <v>0</v>
      </c>
      <c r="E181" s="8">
        <f t="shared" ref="E181" si="129">E182</f>
        <v>0</v>
      </c>
      <c r="F181" s="8">
        <f t="shared" ref="F181" si="130">F182</f>
        <v>0</v>
      </c>
      <c r="G181" s="8">
        <f t="shared" ref="G181" si="131">G182</f>
        <v>0</v>
      </c>
      <c r="H181" s="8">
        <f t="shared" ref="H181" si="132">H182</f>
        <v>38489600</v>
      </c>
      <c r="I181" s="41"/>
      <c r="J181" s="72"/>
      <c r="K181" s="77"/>
      <c r="L181" s="77"/>
      <c r="M181" s="77"/>
    </row>
    <row r="182" spans="1:13" s="37" customFormat="1" ht="12.75" hidden="1" x14ac:dyDescent="0.2">
      <c r="A182" s="25">
        <v>363</v>
      </c>
      <c r="B182" s="26" t="s">
        <v>100</v>
      </c>
      <c r="C182" s="19">
        <f t="shared" si="127"/>
        <v>38489600</v>
      </c>
      <c r="D182" s="19">
        <f t="shared" si="127"/>
        <v>0</v>
      </c>
      <c r="E182" s="19">
        <f t="shared" si="127"/>
        <v>0</v>
      </c>
      <c r="F182" s="19">
        <f t="shared" si="127"/>
        <v>0</v>
      </c>
      <c r="G182" s="19">
        <f t="shared" si="127"/>
        <v>0</v>
      </c>
      <c r="H182" s="19">
        <f t="shared" si="127"/>
        <v>38489600</v>
      </c>
      <c r="I182" s="41"/>
      <c r="J182" s="72"/>
    </row>
    <row r="183" spans="1:13" s="37" customFormat="1" ht="12.75" hidden="1" x14ac:dyDescent="0.2">
      <c r="A183" s="21">
        <v>3631</v>
      </c>
      <c r="B183" s="22" t="s">
        <v>101</v>
      </c>
      <c r="C183" s="17">
        <v>38489600</v>
      </c>
      <c r="D183" s="18"/>
      <c r="E183" s="18"/>
      <c r="F183" s="18"/>
      <c r="G183" s="18"/>
      <c r="H183" s="17">
        <f t="shared" ref="H183" si="133">C183-D183+E183-F183+G183</f>
        <v>38489600</v>
      </c>
      <c r="I183" s="41"/>
      <c r="J183" s="72"/>
    </row>
    <row r="184" spans="1:13" s="13" customFormat="1" ht="24" customHeight="1" x14ac:dyDescent="0.2">
      <c r="A184" s="24" t="s">
        <v>81</v>
      </c>
      <c r="B184" s="11" t="s">
        <v>82</v>
      </c>
      <c r="C184" s="12">
        <f t="shared" ref="C184:H184" si="134">C185</f>
        <v>258200</v>
      </c>
      <c r="D184" s="12">
        <f t="shared" si="134"/>
        <v>0</v>
      </c>
      <c r="E184" s="12">
        <f t="shared" si="134"/>
        <v>0</v>
      </c>
      <c r="F184" s="12">
        <f t="shared" si="134"/>
        <v>0</v>
      </c>
      <c r="G184" s="12">
        <f t="shared" si="134"/>
        <v>0</v>
      </c>
      <c r="H184" s="12">
        <f t="shared" si="134"/>
        <v>258200</v>
      </c>
      <c r="I184" s="41"/>
      <c r="J184" s="72"/>
      <c r="K184" s="41"/>
    </row>
    <row r="185" spans="1:13" s="13" customFormat="1" ht="18" customHeight="1" x14ac:dyDescent="0.2">
      <c r="A185" s="99" t="s">
        <v>0</v>
      </c>
      <c r="B185" s="100"/>
      <c r="C185" s="29">
        <f>C186+C189+C192</f>
        <v>258200</v>
      </c>
      <c r="D185" s="29">
        <f t="shared" ref="D185:H185" si="135">D186+D189+D192</f>
        <v>0</v>
      </c>
      <c r="E185" s="29">
        <f t="shared" si="135"/>
        <v>0</v>
      </c>
      <c r="F185" s="29">
        <f t="shared" si="135"/>
        <v>0</v>
      </c>
      <c r="G185" s="29">
        <f t="shared" si="135"/>
        <v>0</v>
      </c>
      <c r="H185" s="29">
        <f t="shared" si="135"/>
        <v>258200</v>
      </c>
      <c r="I185" s="41"/>
      <c r="J185" s="72"/>
    </row>
    <row r="186" spans="1:13" s="13" customFormat="1" ht="12.75" x14ac:dyDescent="0.2">
      <c r="A186" s="79">
        <v>32</v>
      </c>
      <c r="B186" s="7" t="s">
        <v>139</v>
      </c>
      <c r="C186" s="8">
        <f>C187</f>
        <v>169250</v>
      </c>
      <c r="D186" s="8">
        <f t="shared" ref="D186:H186" si="136">D187</f>
        <v>0</v>
      </c>
      <c r="E186" s="8">
        <f t="shared" si="136"/>
        <v>0</v>
      </c>
      <c r="F186" s="8">
        <f t="shared" si="136"/>
        <v>0</v>
      </c>
      <c r="G186" s="8">
        <f t="shared" si="136"/>
        <v>0</v>
      </c>
      <c r="H186" s="8">
        <f t="shared" si="136"/>
        <v>169250</v>
      </c>
      <c r="I186" s="41"/>
      <c r="J186" s="72"/>
      <c r="K186" s="77"/>
      <c r="L186" s="77"/>
      <c r="M186" s="77"/>
    </row>
    <row r="187" spans="1:13" s="76" customFormat="1" ht="12.75" hidden="1" x14ac:dyDescent="0.2">
      <c r="A187" s="82">
        <v>323</v>
      </c>
      <c r="B187" s="57" t="s">
        <v>69</v>
      </c>
      <c r="C187" s="15">
        <f t="shared" ref="C187:H187" si="137">C188</f>
        <v>169250</v>
      </c>
      <c r="D187" s="15">
        <f t="shared" si="137"/>
        <v>0</v>
      </c>
      <c r="E187" s="15">
        <f t="shared" si="137"/>
        <v>0</v>
      </c>
      <c r="F187" s="15">
        <f t="shared" si="137"/>
        <v>0</v>
      </c>
      <c r="G187" s="15">
        <f t="shared" si="137"/>
        <v>0</v>
      </c>
      <c r="H187" s="15">
        <f t="shared" si="137"/>
        <v>169250</v>
      </c>
      <c r="I187" s="72"/>
      <c r="J187" s="72"/>
    </row>
    <row r="188" spans="1:13" s="76" customFormat="1" ht="12.75" hidden="1" x14ac:dyDescent="0.2">
      <c r="A188" s="84">
        <v>3238</v>
      </c>
      <c r="B188" s="85" t="s">
        <v>63</v>
      </c>
      <c r="C188" s="17">
        <v>169250</v>
      </c>
      <c r="D188" s="17"/>
      <c r="E188" s="17"/>
      <c r="F188" s="17"/>
      <c r="G188" s="17"/>
      <c r="H188" s="17">
        <f t="shared" ref="H188" si="138">C188-D188+E188-F188+G188</f>
        <v>169250</v>
      </c>
      <c r="I188" s="72"/>
      <c r="J188" s="72"/>
    </row>
    <row r="189" spans="1:13" s="13" customFormat="1" ht="25.5" x14ac:dyDescent="0.2">
      <c r="A189" s="79">
        <v>41</v>
      </c>
      <c r="B189" s="7" t="s">
        <v>147</v>
      </c>
      <c r="C189" s="8">
        <f>C190</f>
        <v>53100</v>
      </c>
      <c r="D189" s="8">
        <f t="shared" ref="D189" si="139">D190</f>
        <v>0</v>
      </c>
      <c r="E189" s="8">
        <f t="shared" ref="E189" si="140">E190</f>
        <v>0</v>
      </c>
      <c r="F189" s="8">
        <f t="shared" ref="F189" si="141">F190</f>
        <v>0</v>
      </c>
      <c r="G189" s="8">
        <f t="shared" ref="G189" si="142">G190</f>
        <v>0</v>
      </c>
      <c r="H189" s="8">
        <f t="shared" ref="H189" si="143">H190</f>
        <v>53100</v>
      </c>
      <c r="I189" s="41"/>
      <c r="J189" s="72"/>
      <c r="K189" s="77"/>
      <c r="L189" s="77"/>
      <c r="M189" s="77"/>
    </row>
    <row r="190" spans="1:13" s="76" customFormat="1" ht="12.75" hidden="1" x14ac:dyDescent="0.2">
      <c r="A190" s="82">
        <v>412</v>
      </c>
      <c r="B190" s="57" t="s">
        <v>75</v>
      </c>
      <c r="C190" s="15">
        <f t="shared" ref="C190:H190" si="144">C191</f>
        <v>53100</v>
      </c>
      <c r="D190" s="15">
        <f t="shared" si="144"/>
        <v>0</v>
      </c>
      <c r="E190" s="15">
        <f t="shared" si="144"/>
        <v>0</v>
      </c>
      <c r="F190" s="15">
        <f t="shared" si="144"/>
        <v>0</v>
      </c>
      <c r="G190" s="15">
        <f t="shared" si="144"/>
        <v>0</v>
      </c>
      <c r="H190" s="15">
        <f t="shared" si="144"/>
        <v>53100</v>
      </c>
      <c r="I190" s="72"/>
      <c r="J190" s="72"/>
    </row>
    <row r="191" spans="1:13" s="76" customFormat="1" ht="12.75" hidden="1" x14ac:dyDescent="0.2">
      <c r="A191" s="84">
        <v>4123</v>
      </c>
      <c r="B191" s="85" t="s">
        <v>78</v>
      </c>
      <c r="C191" s="17">
        <v>53100</v>
      </c>
      <c r="D191" s="17"/>
      <c r="E191" s="17"/>
      <c r="F191" s="17"/>
      <c r="G191" s="17"/>
      <c r="H191" s="17">
        <f t="shared" ref="H191" si="145">C191-D191+E191-F191+G191</f>
        <v>53100</v>
      </c>
      <c r="I191" s="72"/>
      <c r="J191" s="72"/>
    </row>
    <row r="192" spans="1:13" s="13" customFormat="1" ht="25.5" x14ac:dyDescent="0.2">
      <c r="A192" s="79">
        <v>42</v>
      </c>
      <c r="B192" s="7" t="s">
        <v>143</v>
      </c>
      <c r="C192" s="8">
        <f>C193</f>
        <v>35850</v>
      </c>
      <c r="D192" s="8">
        <f t="shared" ref="D192" si="146">D193</f>
        <v>0</v>
      </c>
      <c r="E192" s="8">
        <f t="shared" ref="E192" si="147">E193</f>
        <v>0</v>
      </c>
      <c r="F192" s="8">
        <f t="shared" ref="F192" si="148">F193</f>
        <v>0</v>
      </c>
      <c r="G192" s="8">
        <f t="shared" ref="G192" si="149">G193</f>
        <v>0</v>
      </c>
      <c r="H192" s="8">
        <f t="shared" ref="H192" si="150">H193</f>
        <v>35850</v>
      </c>
      <c r="I192" s="41"/>
      <c r="J192" s="72"/>
      <c r="K192" s="77"/>
      <c r="L192" s="77"/>
      <c r="M192" s="77"/>
    </row>
    <row r="193" spans="1:13" s="13" customFormat="1" ht="12.75" hidden="1" x14ac:dyDescent="0.2">
      <c r="A193" s="25">
        <v>422</v>
      </c>
      <c r="B193" s="26" t="s">
        <v>41</v>
      </c>
      <c r="C193" s="15">
        <f>C195+C194</f>
        <v>35850</v>
      </c>
      <c r="D193" s="15">
        <f t="shared" ref="D193:H193" si="151">D195+D194</f>
        <v>0</v>
      </c>
      <c r="E193" s="15">
        <f t="shared" si="151"/>
        <v>0</v>
      </c>
      <c r="F193" s="15">
        <f t="shared" si="151"/>
        <v>0</v>
      </c>
      <c r="G193" s="15">
        <f t="shared" si="151"/>
        <v>0</v>
      </c>
      <c r="H193" s="15">
        <f t="shared" si="151"/>
        <v>35850</v>
      </c>
      <c r="I193" s="41"/>
      <c r="J193" s="72"/>
    </row>
    <row r="194" spans="1:13" s="13" customFormat="1" ht="12.75" hidden="1" x14ac:dyDescent="0.2">
      <c r="A194" s="21">
        <v>4221</v>
      </c>
      <c r="B194" s="22" t="s">
        <v>42</v>
      </c>
      <c r="C194" s="17">
        <v>30550</v>
      </c>
      <c r="D194" s="18"/>
      <c r="E194" s="18"/>
      <c r="F194" s="18"/>
      <c r="G194" s="18"/>
      <c r="H194" s="17">
        <f t="shared" ref="H194" si="152">C194-D194+E194-F194+G194</f>
        <v>30550</v>
      </c>
      <c r="I194" s="41"/>
      <c r="J194" s="72"/>
    </row>
    <row r="195" spans="1:13" s="13" customFormat="1" ht="12.75" hidden="1" x14ac:dyDescent="0.2">
      <c r="A195" s="21">
        <v>4222</v>
      </c>
      <c r="B195" s="16" t="s">
        <v>43</v>
      </c>
      <c r="C195" s="17">
        <v>5300</v>
      </c>
      <c r="D195" s="18"/>
      <c r="E195" s="18"/>
      <c r="F195" s="18"/>
      <c r="G195" s="18"/>
      <c r="H195" s="17">
        <f t="shared" ref="H195" si="153">C195-D195+E195-F195+G195</f>
        <v>5300</v>
      </c>
      <c r="I195" s="41"/>
      <c r="J195" s="72"/>
    </row>
    <row r="196" spans="1:13" s="13" customFormat="1" ht="29.25" customHeight="1" x14ac:dyDescent="0.2">
      <c r="A196" s="39" t="s">
        <v>102</v>
      </c>
      <c r="B196" s="11" t="s">
        <v>120</v>
      </c>
      <c r="C196" s="12">
        <f t="shared" ref="C196:H196" si="154">C197</f>
        <v>5282500</v>
      </c>
      <c r="D196" s="12">
        <f t="shared" si="154"/>
        <v>0</v>
      </c>
      <c r="E196" s="12">
        <f t="shared" si="154"/>
        <v>0</v>
      </c>
      <c r="F196" s="12">
        <f t="shared" si="154"/>
        <v>0</v>
      </c>
      <c r="G196" s="12">
        <f t="shared" si="154"/>
        <v>0</v>
      </c>
      <c r="H196" s="12">
        <f t="shared" si="154"/>
        <v>5282500</v>
      </c>
      <c r="I196" s="41"/>
      <c r="J196" s="72"/>
      <c r="K196" s="41"/>
    </row>
    <row r="197" spans="1:13" s="13" customFormat="1" ht="18" customHeight="1" x14ac:dyDescent="0.2">
      <c r="A197" s="99" t="s">
        <v>0</v>
      </c>
      <c r="B197" s="100"/>
      <c r="C197" s="29">
        <f>C198+C219+C222+C225+C232</f>
        <v>5282500</v>
      </c>
      <c r="D197" s="29">
        <f t="shared" ref="D197:H197" si="155">D198+D219+D222+D225+D232</f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5282500</v>
      </c>
      <c r="I197" s="41"/>
      <c r="J197" s="72"/>
    </row>
    <row r="198" spans="1:13" s="13" customFormat="1" ht="12.75" x14ac:dyDescent="0.2">
      <c r="A198" s="79">
        <v>32</v>
      </c>
      <c r="B198" s="7" t="s">
        <v>139</v>
      </c>
      <c r="C198" s="8">
        <f>C199+C203+C210+C215+C217</f>
        <v>2203350</v>
      </c>
      <c r="D198" s="8">
        <f t="shared" ref="D198:H198" si="156">D199+D203+D210+D215+D217</f>
        <v>0</v>
      </c>
      <c r="E198" s="8">
        <f t="shared" si="156"/>
        <v>0</v>
      </c>
      <c r="F198" s="8">
        <f t="shared" si="156"/>
        <v>0</v>
      </c>
      <c r="G198" s="8">
        <f t="shared" si="156"/>
        <v>0</v>
      </c>
      <c r="H198" s="8">
        <f t="shared" si="156"/>
        <v>2203350</v>
      </c>
      <c r="I198" s="41"/>
      <c r="J198" s="72"/>
      <c r="K198" s="77"/>
      <c r="L198" s="77"/>
      <c r="M198" s="77"/>
    </row>
    <row r="199" spans="1:13" s="76" customFormat="1" ht="12.75" hidden="1" x14ac:dyDescent="0.2">
      <c r="A199" s="42">
        <v>321</v>
      </c>
      <c r="B199" s="57" t="s">
        <v>9</v>
      </c>
      <c r="C199" s="15">
        <f t="shared" ref="C199" si="157">SUM(C200:C202)</f>
        <v>94200</v>
      </c>
      <c r="D199" s="15">
        <f t="shared" ref="D199:H199" si="158">SUM(D200:D202)</f>
        <v>0</v>
      </c>
      <c r="E199" s="15">
        <f t="shared" si="158"/>
        <v>0</v>
      </c>
      <c r="F199" s="15">
        <f t="shared" si="158"/>
        <v>0</v>
      </c>
      <c r="G199" s="15">
        <f t="shared" si="158"/>
        <v>0</v>
      </c>
      <c r="H199" s="15">
        <f t="shared" si="158"/>
        <v>94200</v>
      </c>
      <c r="I199" s="72"/>
      <c r="J199" s="72"/>
    </row>
    <row r="200" spans="1:13" s="76" customFormat="1" ht="12.75" hidden="1" x14ac:dyDescent="0.2">
      <c r="A200" s="43">
        <v>3211</v>
      </c>
      <c r="B200" s="58" t="s">
        <v>10</v>
      </c>
      <c r="C200" s="17">
        <v>21250</v>
      </c>
      <c r="D200" s="17"/>
      <c r="E200" s="17"/>
      <c r="F200" s="17"/>
      <c r="G200" s="17"/>
      <c r="H200" s="17">
        <f t="shared" ref="H200:H202" si="159">C200-D200+E200-F200+G200</f>
        <v>21250</v>
      </c>
      <c r="I200" s="72"/>
      <c r="J200" s="72"/>
    </row>
    <row r="201" spans="1:13" s="76" customFormat="1" ht="12.75" hidden="1" x14ac:dyDescent="0.2">
      <c r="A201" s="43">
        <v>3212</v>
      </c>
      <c r="B201" s="58" t="s">
        <v>11</v>
      </c>
      <c r="C201" s="17">
        <v>53050</v>
      </c>
      <c r="D201" s="17"/>
      <c r="E201" s="17"/>
      <c r="F201" s="17"/>
      <c r="G201" s="17"/>
      <c r="H201" s="17">
        <f t="shared" ref="H201" si="160">C201-D201+E201-F201+G201</f>
        <v>53050</v>
      </c>
      <c r="I201" s="72"/>
      <c r="J201" s="72"/>
    </row>
    <row r="202" spans="1:13" s="76" customFormat="1" ht="12.75" hidden="1" x14ac:dyDescent="0.2">
      <c r="A202" s="43">
        <v>3214</v>
      </c>
      <c r="B202" s="58" t="s">
        <v>62</v>
      </c>
      <c r="C202" s="17">
        <v>19900</v>
      </c>
      <c r="D202" s="17"/>
      <c r="E202" s="17"/>
      <c r="F202" s="17"/>
      <c r="G202" s="17"/>
      <c r="H202" s="17">
        <f t="shared" si="159"/>
        <v>19900</v>
      </c>
      <c r="I202" s="72"/>
      <c r="J202" s="72"/>
    </row>
    <row r="203" spans="1:13" s="76" customFormat="1" ht="12.75" hidden="1" x14ac:dyDescent="0.2">
      <c r="A203" s="42">
        <v>322</v>
      </c>
      <c r="B203" s="57" t="s">
        <v>13</v>
      </c>
      <c r="C203" s="15">
        <f t="shared" ref="C203" si="161">SUM(C204:C209)</f>
        <v>577400</v>
      </c>
      <c r="D203" s="15">
        <f t="shared" ref="D203:H203" si="162">SUM(D204:D209)</f>
        <v>0</v>
      </c>
      <c r="E203" s="15">
        <f t="shared" si="162"/>
        <v>0</v>
      </c>
      <c r="F203" s="15">
        <f t="shared" si="162"/>
        <v>0</v>
      </c>
      <c r="G203" s="15">
        <f t="shared" si="162"/>
        <v>0</v>
      </c>
      <c r="H203" s="15">
        <f t="shared" si="162"/>
        <v>577400</v>
      </c>
      <c r="I203" s="72"/>
      <c r="J203" s="72"/>
    </row>
    <row r="204" spans="1:13" s="76" customFormat="1" ht="12.75" hidden="1" x14ac:dyDescent="0.2">
      <c r="A204" s="43">
        <v>3221</v>
      </c>
      <c r="B204" s="58" t="s">
        <v>14</v>
      </c>
      <c r="C204" s="17">
        <v>5350</v>
      </c>
      <c r="D204" s="17"/>
      <c r="E204" s="17"/>
      <c r="F204" s="17"/>
      <c r="G204" s="17"/>
      <c r="H204" s="17">
        <f t="shared" ref="H204" si="163">C204-D204+E204-F204+G204</f>
        <v>5350</v>
      </c>
      <c r="I204" s="72"/>
      <c r="J204" s="72"/>
    </row>
    <row r="205" spans="1:13" s="76" customFormat="1" ht="12.75" hidden="1" x14ac:dyDescent="0.2">
      <c r="A205" s="43">
        <v>3222</v>
      </c>
      <c r="B205" s="58" t="s">
        <v>95</v>
      </c>
      <c r="C205" s="17">
        <v>135350</v>
      </c>
      <c r="D205" s="17"/>
      <c r="E205" s="17"/>
      <c r="F205" s="17"/>
      <c r="G205" s="17"/>
      <c r="H205" s="17">
        <f t="shared" ref="H205:H209" si="164">C205-D205+E205-F205+G205</f>
        <v>135350</v>
      </c>
      <c r="I205" s="72"/>
      <c r="J205" s="72"/>
    </row>
    <row r="206" spans="1:13" s="76" customFormat="1" ht="12.75" hidden="1" x14ac:dyDescent="0.2">
      <c r="A206" s="43">
        <v>3223</v>
      </c>
      <c r="B206" s="58" t="s">
        <v>16</v>
      </c>
      <c r="C206" s="17">
        <v>33200</v>
      </c>
      <c r="D206" s="17"/>
      <c r="E206" s="17"/>
      <c r="F206" s="17"/>
      <c r="G206" s="17"/>
      <c r="H206" s="17">
        <f t="shared" si="164"/>
        <v>33200</v>
      </c>
      <c r="I206" s="72"/>
      <c r="J206" s="72"/>
    </row>
    <row r="207" spans="1:13" s="76" customFormat="1" ht="12.75" hidden="1" x14ac:dyDescent="0.2">
      <c r="A207" s="43">
        <v>3224</v>
      </c>
      <c r="B207" s="58" t="s">
        <v>17</v>
      </c>
      <c r="C207" s="17">
        <v>18600</v>
      </c>
      <c r="D207" s="17"/>
      <c r="E207" s="17"/>
      <c r="F207" s="17"/>
      <c r="G207" s="17"/>
      <c r="H207" s="17">
        <f t="shared" si="164"/>
        <v>18600</v>
      </c>
      <c r="I207" s="72"/>
      <c r="J207" s="72"/>
    </row>
    <row r="208" spans="1:13" s="76" customFormat="1" ht="12.75" hidden="1" x14ac:dyDescent="0.2">
      <c r="A208" s="43">
        <v>3225</v>
      </c>
      <c r="B208" s="58" t="s">
        <v>18</v>
      </c>
      <c r="C208" s="17">
        <v>92900</v>
      </c>
      <c r="D208" s="17"/>
      <c r="E208" s="17"/>
      <c r="F208" s="17"/>
      <c r="G208" s="17"/>
      <c r="H208" s="17">
        <f t="shared" si="164"/>
        <v>92900</v>
      </c>
      <c r="I208" s="72"/>
      <c r="J208" s="72"/>
    </row>
    <row r="209" spans="1:13" s="76" customFormat="1" ht="12.75" hidden="1" x14ac:dyDescent="0.2">
      <c r="A209" s="43">
        <v>3227</v>
      </c>
      <c r="B209" s="58" t="s">
        <v>19</v>
      </c>
      <c r="C209" s="17">
        <v>292000</v>
      </c>
      <c r="D209" s="17"/>
      <c r="E209" s="17"/>
      <c r="F209" s="17"/>
      <c r="G209" s="17"/>
      <c r="H209" s="17">
        <f t="shared" si="164"/>
        <v>292000</v>
      </c>
      <c r="I209" s="72"/>
      <c r="J209" s="72"/>
    </row>
    <row r="210" spans="1:13" s="76" customFormat="1" ht="12.75" hidden="1" x14ac:dyDescent="0.2">
      <c r="A210" s="42">
        <v>323</v>
      </c>
      <c r="B210" s="57" t="s">
        <v>20</v>
      </c>
      <c r="C210" s="15">
        <f t="shared" ref="C210:H210" si="165">SUM(C211:C214)</f>
        <v>1270250</v>
      </c>
      <c r="D210" s="15">
        <f t="shared" si="165"/>
        <v>0</v>
      </c>
      <c r="E210" s="15">
        <f t="shared" si="165"/>
        <v>0</v>
      </c>
      <c r="F210" s="15">
        <f t="shared" si="165"/>
        <v>0</v>
      </c>
      <c r="G210" s="15">
        <f t="shared" si="165"/>
        <v>0</v>
      </c>
      <c r="H210" s="15">
        <f t="shared" si="165"/>
        <v>1270250</v>
      </c>
      <c r="I210" s="72"/>
      <c r="J210" s="72"/>
    </row>
    <row r="211" spans="1:13" s="76" customFormat="1" ht="12.75" hidden="1" x14ac:dyDescent="0.2">
      <c r="A211" s="43">
        <v>3231</v>
      </c>
      <c r="B211" s="58" t="s">
        <v>21</v>
      </c>
      <c r="C211" s="17">
        <v>1101600</v>
      </c>
      <c r="D211" s="17"/>
      <c r="E211" s="17"/>
      <c r="F211" s="17"/>
      <c r="G211" s="17"/>
      <c r="H211" s="17">
        <f t="shared" ref="H211:H214" si="166">C211-D211+E211-F211+G211</f>
        <v>1101600</v>
      </c>
      <c r="I211" s="72"/>
      <c r="J211" s="72"/>
    </row>
    <row r="212" spans="1:13" s="76" customFormat="1" ht="12.75" hidden="1" x14ac:dyDescent="0.2">
      <c r="A212" s="43">
        <v>3232</v>
      </c>
      <c r="B212" s="58" t="s">
        <v>22</v>
      </c>
      <c r="C212" s="17">
        <v>106200</v>
      </c>
      <c r="D212" s="17"/>
      <c r="E212" s="17"/>
      <c r="F212" s="17"/>
      <c r="G212" s="17"/>
      <c r="H212" s="17">
        <f t="shared" si="166"/>
        <v>106200</v>
      </c>
      <c r="I212" s="72"/>
      <c r="J212" s="72"/>
    </row>
    <row r="213" spans="1:13" s="76" customFormat="1" ht="12.75" hidden="1" x14ac:dyDescent="0.2">
      <c r="A213" s="43">
        <v>3235</v>
      </c>
      <c r="B213" s="58" t="s">
        <v>25</v>
      </c>
      <c r="C213" s="17">
        <v>43450</v>
      </c>
      <c r="D213" s="17"/>
      <c r="E213" s="17"/>
      <c r="F213" s="17"/>
      <c r="G213" s="17"/>
      <c r="H213" s="17">
        <f t="shared" si="166"/>
        <v>43450</v>
      </c>
      <c r="I213" s="72"/>
      <c r="J213" s="72"/>
    </row>
    <row r="214" spans="1:13" s="76" customFormat="1" ht="12.75" hidden="1" x14ac:dyDescent="0.2">
      <c r="A214" s="43">
        <v>3239</v>
      </c>
      <c r="B214" s="58" t="s">
        <v>28</v>
      </c>
      <c r="C214" s="17">
        <v>19000</v>
      </c>
      <c r="D214" s="17"/>
      <c r="E214" s="17"/>
      <c r="F214" s="17"/>
      <c r="G214" s="17"/>
      <c r="H214" s="17">
        <f t="shared" si="166"/>
        <v>19000</v>
      </c>
      <c r="I214" s="72"/>
      <c r="J214" s="72"/>
    </row>
    <row r="215" spans="1:13" s="76" customFormat="1" ht="12.75" hidden="1" customHeight="1" x14ac:dyDescent="0.2">
      <c r="A215" s="42">
        <v>324</v>
      </c>
      <c r="B215" s="57" t="s">
        <v>29</v>
      </c>
      <c r="C215" s="15">
        <f t="shared" ref="C215:H215" si="167">C216</f>
        <v>254850</v>
      </c>
      <c r="D215" s="15">
        <f t="shared" si="167"/>
        <v>0</v>
      </c>
      <c r="E215" s="15">
        <f t="shared" si="167"/>
        <v>0</v>
      </c>
      <c r="F215" s="15">
        <f t="shared" si="167"/>
        <v>0</v>
      </c>
      <c r="G215" s="15">
        <f t="shared" si="167"/>
        <v>0</v>
      </c>
      <c r="H215" s="15">
        <f t="shared" si="167"/>
        <v>254850</v>
      </c>
      <c r="I215" s="72"/>
      <c r="J215" s="72"/>
    </row>
    <row r="216" spans="1:13" s="76" customFormat="1" ht="12.75" hidden="1" x14ac:dyDescent="0.2">
      <c r="A216" s="43">
        <v>3241</v>
      </c>
      <c r="B216" s="58" t="s">
        <v>29</v>
      </c>
      <c r="C216" s="17">
        <v>254850</v>
      </c>
      <c r="D216" s="17"/>
      <c r="E216" s="17"/>
      <c r="F216" s="17"/>
      <c r="G216" s="17"/>
      <c r="H216" s="17">
        <f t="shared" ref="H216" si="168">C216-D216+E216-F216+G216</f>
        <v>254850</v>
      </c>
      <c r="I216" s="72"/>
      <c r="J216" s="72"/>
    </row>
    <row r="217" spans="1:13" s="76" customFormat="1" ht="12.75" hidden="1" x14ac:dyDescent="0.2">
      <c r="A217" s="42">
        <v>329</v>
      </c>
      <c r="B217" s="57" t="s">
        <v>30</v>
      </c>
      <c r="C217" s="15">
        <f t="shared" ref="C217:H217" si="169">SUM(C218:C218)</f>
        <v>6650</v>
      </c>
      <c r="D217" s="15">
        <f t="shared" si="169"/>
        <v>0</v>
      </c>
      <c r="E217" s="15">
        <f t="shared" si="169"/>
        <v>0</v>
      </c>
      <c r="F217" s="15">
        <f t="shared" si="169"/>
        <v>0</v>
      </c>
      <c r="G217" s="15">
        <f t="shared" si="169"/>
        <v>0</v>
      </c>
      <c r="H217" s="15">
        <f t="shared" si="169"/>
        <v>6650</v>
      </c>
      <c r="I217" s="72"/>
      <c r="J217" s="72"/>
    </row>
    <row r="218" spans="1:13" s="76" customFormat="1" ht="12.75" hidden="1" x14ac:dyDescent="0.2">
      <c r="A218" s="43">
        <v>3292</v>
      </c>
      <c r="B218" s="58" t="s">
        <v>32</v>
      </c>
      <c r="C218" s="17">
        <v>6650</v>
      </c>
      <c r="D218" s="17"/>
      <c r="E218" s="17"/>
      <c r="F218" s="17"/>
      <c r="G218" s="17"/>
      <c r="H218" s="17">
        <f t="shared" ref="H218" si="170">C218-D218+E218-F218+G218</f>
        <v>6650</v>
      </c>
      <c r="I218" s="72"/>
      <c r="J218" s="72"/>
    </row>
    <row r="219" spans="1:13" s="13" customFormat="1" ht="25.5" x14ac:dyDescent="0.2">
      <c r="A219" s="79">
        <v>36</v>
      </c>
      <c r="B219" s="7" t="s">
        <v>146</v>
      </c>
      <c r="C219" s="8">
        <f>C220</f>
        <v>318550</v>
      </c>
      <c r="D219" s="8">
        <f t="shared" ref="D219" si="171">D220</f>
        <v>0</v>
      </c>
      <c r="E219" s="8">
        <f t="shared" ref="E219" si="172">E220</f>
        <v>0</v>
      </c>
      <c r="F219" s="8">
        <f t="shared" ref="F219" si="173">F220</f>
        <v>0</v>
      </c>
      <c r="G219" s="8">
        <f t="shared" ref="G219" si="174">G220</f>
        <v>0</v>
      </c>
      <c r="H219" s="8">
        <f t="shared" ref="H219" si="175">H220</f>
        <v>318550</v>
      </c>
      <c r="I219" s="41"/>
      <c r="J219" s="72"/>
      <c r="K219" s="77"/>
      <c r="L219" s="77"/>
      <c r="M219" s="77"/>
    </row>
    <row r="220" spans="1:13" s="76" customFormat="1" ht="12.75" hidden="1" x14ac:dyDescent="0.2">
      <c r="A220" s="42">
        <v>366</v>
      </c>
      <c r="B220" s="58" t="s">
        <v>103</v>
      </c>
      <c r="C220" s="86">
        <f t="shared" ref="C220:H220" si="176">C221</f>
        <v>318550</v>
      </c>
      <c r="D220" s="86">
        <f t="shared" si="176"/>
        <v>0</v>
      </c>
      <c r="E220" s="86">
        <f t="shared" si="176"/>
        <v>0</v>
      </c>
      <c r="F220" s="86">
        <f t="shared" si="176"/>
        <v>0</v>
      </c>
      <c r="G220" s="86">
        <f t="shared" si="176"/>
        <v>0</v>
      </c>
      <c r="H220" s="86">
        <f t="shared" si="176"/>
        <v>318550</v>
      </c>
      <c r="I220" s="72"/>
      <c r="J220" s="72"/>
    </row>
    <row r="221" spans="1:13" s="76" customFormat="1" ht="25.5" hidden="1" x14ac:dyDescent="0.2">
      <c r="A221" s="43">
        <v>3661</v>
      </c>
      <c r="B221" s="58" t="s">
        <v>104</v>
      </c>
      <c r="C221" s="17">
        <v>318550</v>
      </c>
      <c r="D221" s="17"/>
      <c r="E221" s="17"/>
      <c r="F221" s="17"/>
      <c r="G221" s="17"/>
      <c r="H221" s="17">
        <f t="shared" ref="H221" si="177">C221-D221+E221-F221+G221</f>
        <v>318550</v>
      </c>
      <c r="I221" s="72"/>
      <c r="J221" s="72"/>
    </row>
    <row r="222" spans="1:13" s="13" customFormat="1" ht="12.75" x14ac:dyDescent="0.2">
      <c r="A222" s="79">
        <v>38</v>
      </c>
      <c r="B222" s="7" t="s">
        <v>142</v>
      </c>
      <c r="C222" s="8">
        <f>C223</f>
        <v>2395650</v>
      </c>
      <c r="D222" s="8">
        <f t="shared" ref="D222" si="178">D223</f>
        <v>0</v>
      </c>
      <c r="E222" s="8">
        <f t="shared" ref="E222" si="179">E223</f>
        <v>0</v>
      </c>
      <c r="F222" s="8">
        <f t="shared" ref="F222" si="180">F223</f>
        <v>0</v>
      </c>
      <c r="G222" s="8">
        <f t="shared" ref="G222" si="181">G223</f>
        <v>0</v>
      </c>
      <c r="H222" s="8">
        <f t="shared" ref="H222" si="182">H223</f>
        <v>2395650</v>
      </c>
      <c r="I222" s="41"/>
      <c r="J222" s="72"/>
    </row>
    <row r="223" spans="1:13" s="76" customFormat="1" ht="12.75" hidden="1" x14ac:dyDescent="0.2">
      <c r="A223" s="42">
        <v>381</v>
      </c>
      <c r="B223" s="57" t="s">
        <v>70</v>
      </c>
      <c r="C223" s="15">
        <f t="shared" ref="C223:H223" si="183">C224</f>
        <v>2395650</v>
      </c>
      <c r="D223" s="15">
        <f t="shared" si="183"/>
        <v>0</v>
      </c>
      <c r="E223" s="15">
        <f t="shared" si="183"/>
        <v>0</v>
      </c>
      <c r="F223" s="15">
        <f t="shared" si="183"/>
        <v>0</v>
      </c>
      <c r="G223" s="15">
        <f t="shared" si="183"/>
        <v>0</v>
      </c>
      <c r="H223" s="15">
        <f t="shared" si="183"/>
        <v>2395650</v>
      </c>
      <c r="I223" s="72"/>
      <c r="J223" s="72"/>
    </row>
    <row r="224" spans="1:13" s="76" customFormat="1" ht="12.75" hidden="1" x14ac:dyDescent="0.2">
      <c r="A224" s="43">
        <v>3811</v>
      </c>
      <c r="B224" s="58" t="s">
        <v>39</v>
      </c>
      <c r="C224" s="17">
        <v>2395650</v>
      </c>
      <c r="D224" s="17"/>
      <c r="E224" s="17"/>
      <c r="F224" s="17"/>
      <c r="G224" s="17"/>
      <c r="H224" s="17">
        <f t="shared" ref="H224" si="184">C224-D224+E224-F224+G224</f>
        <v>2395650</v>
      </c>
      <c r="I224" s="72"/>
      <c r="J224" s="72"/>
    </row>
    <row r="225" spans="1:13" s="13" customFormat="1" ht="25.5" x14ac:dyDescent="0.2">
      <c r="A225" s="79">
        <v>42</v>
      </c>
      <c r="B225" s="7" t="s">
        <v>143</v>
      </c>
      <c r="C225" s="8">
        <f>C226+C230</f>
        <v>311200</v>
      </c>
      <c r="D225" s="8">
        <f t="shared" ref="D225:H225" si="185">D226+D230</f>
        <v>0</v>
      </c>
      <c r="E225" s="8">
        <f t="shared" si="185"/>
        <v>0</v>
      </c>
      <c r="F225" s="8">
        <f t="shared" si="185"/>
        <v>0</v>
      </c>
      <c r="G225" s="8">
        <f t="shared" si="185"/>
        <v>0</v>
      </c>
      <c r="H225" s="8">
        <f t="shared" si="185"/>
        <v>311200</v>
      </c>
      <c r="I225" s="41"/>
      <c r="J225" s="72"/>
      <c r="K225" s="77"/>
      <c r="L225" s="77"/>
      <c r="M225" s="77"/>
    </row>
    <row r="226" spans="1:13" s="76" customFormat="1" ht="12.75" hidden="1" x14ac:dyDescent="0.2">
      <c r="A226" s="42">
        <v>422</v>
      </c>
      <c r="B226" s="57" t="s">
        <v>41</v>
      </c>
      <c r="C226" s="15">
        <f t="shared" ref="C226" si="186">SUM(C227:C229)</f>
        <v>178500</v>
      </c>
      <c r="D226" s="15">
        <f t="shared" ref="D226:H226" si="187">SUM(D227:D229)</f>
        <v>0</v>
      </c>
      <c r="E226" s="15">
        <f t="shared" si="187"/>
        <v>0</v>
      </c>
      <c r="F226" s="15">
        <f t="shared" si="187"/>
        <v>0</v>
      </c>
      <c r="G226" s="15">
        <f t="shared" si="187"/>
        <v>0</v>
      </c>
      <c r="H226" s="15">
        <f t="shared" si="187"/>
        <v>178500</v>
      </c>
      <c r="I226" s="72"/>
      <c r="J226" s="72"/>
    </row>
    <row r="227" spans="1:13" s="76" customFormat="1" ht="12.75" hidden="1" x14ac:dyDescent="0.2">
      <c r="A227" s="43">
        <v>4222</v>
      </c>
      <c r="B227" s="58" t="s">
        <v>43</v>
      </c>
      <c r="C227" s="17">
        <v>36500</v>
      </c>
      <c r="D227" s="17"/>
      <c r="E227" s="17"/>
      <c r="F227" s="17"/>
      <c r="G227" s="17"/>
      <c r="H227" s="17">
        <f t="shared" ref="H227:H229" si="188">C227-D227+E227-F227+G227</f>
        <v>36500</v>
      </c>
      <c r="I227" s="72"/>
      <c r="J227" s="72"/>
    </row>
    <row r="228" spans="1:13" s="76" customFormat="1" ht="12.75" hidden="1" x14ac:dyDescent="0.2">
      <c r="A228" s="43">
        <v>4223</v>
      </c>
      <c r="B228" s="58" t="s">
        <v>44</v>
      </c>
      <c r="C228" s="17">
        <v>132700</v>
      </c>
      <c r="D228" s="17"/>
      <c r="E228" s="17"/>
      <c r="F228" s="17"/>
      <c r="G228" s="17"/>
      <c r="H228" s="17">
        <f t="shared" si="188"/>
        <v>132700</v>
      </c>
      <c r="I228" s="72"/>
      <c r="J228" s="72"/>
    </row>
    <row r="229" spans="1:13" s="76" customFormat="1" ht="12.75" hidden="1" x14ac:dyDescent="0.2">
      <c r="A229" s="43">
        <v>4227</v>
      </c>
      <c r="B229" s="58" t="s">
        <v>45</v>
      </c>
      <c r="C229" s="17">
        <v>9300</v>
      </c>
      <c r="D229" s="17"/>
      <c r="E229" s="17"/>
      <c r="F229" s="17"/>
      <c r="G229" s="17"/>
      <c r="H229" s="17">
        <f t="shared" si="188"/>
        <v>9300</v>
      </c>
      <c r="I229" s="72"/>
      <c r="J229" s="72"/>
    </row>
    <row r="230" spans="1:13" s="38" customFormat="1" hidden="1" x14ac:dyDescent="0.25">
      <c r="A230" s="42">
        <v>423</v>
      </c>
      <c r="B230" s="57" t="s">
        <v>46</v>
      </c>
      <c r="C230" s="15">
        <f>SUM(C231)</f>
        <v>132700</v>
      </c>
      <c r="D230" s="15">
        <f t="shared" ref="D230" si="189">SUM(D231)</f>
        <v>0</v>
      </c>
      <c r="E230" s="15">
        <f t="shared" ref="E230" si="190">SUM(E231)</f>
        <v>0</v>
      </c>
      <c r="F230" s="15">
        <f t="shared" ref="F230" si="191">SUM(F231)</f>
        <v>0</v>
      </c>
      <c r="G230" s="15">
        <f t="shared" ref="G230" si="192">SUM(G231)</f>
        <v>0</v>
      </c>
      <c r="H230" s="15">
        <f t="shared" ref="H230" si="193">SUM(H231)</f>
        <v>132700</v>
      </c>
      <c r="J230" s="72"/>
    </row>
    <row r="231" spans="1:13" s="38" customFormat="1" hidden="1" x14ac:dyDescent="0.25">
      <c r="A231" s="43">
        <v>4231</v>
      </c>
      <c r="B231" s="58" t="s">
        <v>47</v>
      </c>
      <c r="C231" s="17">
        <v>132700</v>
      </c>
      <c r="D231" s="17">
        <v>0</v>
      </c>
      <c r="E231" s="17">
        <v>0</v>
      </c>
      <c r="F231" s="17"/>
      <c r="G231" s="17"/>
      <c r="H231" s="17">
        <f t="shared" ref="H231" si="194">C231-D231+E231-F231+G231</f>
        <v>132700</v>
      </c>
      <c r="J231" s="72"/>
    </row>
    <row r="232" spans="1:13" s="38" customFormat="1" ht="25.5" x14ac:dyDescent="0.25">
      <c r="A232" s="80">
        <v>45</v>
      </c>
      <c r="B232" s="81" t="s">
        <v>144</v>
      </c>
      <c r="C232" s="8">
        <f>C233</f>
        <v>53750</v>
      </c>
      <c r="D232" s="8">
        <f t="shared" ref="D232:D233" si="195">SUM(D233)</f>
        <v>0</v>
      </c>
      <c r="E232" s="8">
        <f t="shared" ref="E232:E233" si="196">SUM(E233)</f>
        <v>0</v>
      </c>
      <c r="F232" s="8">
        <f t="shared" ref="F232:F233" si="197">SUM(F233)</f>
        <v>0</v>
      </c>
      <c r="G232" s="8">
        <f t="shared" ref="G232:G233" si="198">SUM(G233)</f>
        <v>0</v>
      </c>
      <c r="H232" s="8">
        <f t="shared" ref="H232:H233" si="199">SUM(H233)</f>
        <v>53750</v>
      </c>
      <c r="I232" s="75"/>
      <c r="J232" s="72"/>
    </row>
    <row r="233" spans="1:13" s="38" customFormat="1" hidden="1" x14ac:dyDescent="0.25">
      <c r="A233" s="25">
        <v>453</v>
      </c>
      <c r="B233" s="26" t="s">
        <v>145</v>
      </c>
      <c r="C233" s="19">
        <f>SUM(C234)</f>
        <v>53750</v>
      </c>
      <c r="D233" s="19">
        <f t="shared" si="195"/>
        <v>0</v>
      </c>
      <c r="E233" s="19">
        <f t="shared" si="196"/>
        <v>0</v>
      </c>
      <c r="F233" s="19">
        <f t="shared" si="197"/>
        <v>0</v>
      </c>
      <c r="G233" s="19">
        <f t="shared" si="198"/>
        <v>0</v>
      </c>
      <c r="H233" s="19">
        <f t="shared" si="199"/>
        <v>53750</v>
      </c>
      <c r="I233" s="75"/>
      <c r="J233" s="72"/>
    </row>
    <row r="234" spans="1:13" hidden="1" x14ac:dyDescent="0.25">
      <c r="A234" s="21">
        <v>4531</v>
      </c>
      <c r="B234" s="22" t="s">
        <v>145</v>
      </c>
      <c r="C234" s="18">
        <v>53750</v>
      </c>
      <c r="D234" s="17">
        <v>0</v>
      </c>
      <c r="E234" s="18">
        <v>0</v>
      </c>
      <c r="F234" s="18"/>
      <c r="G234" s="18"/>
      <c r="H234" s="17">
        <f t="shared" ref="H234" si="200">C234-D234+E234-F234+G234</f>
        <v>53750</v>
      </c>
      <c r="J234" s="72"/>
    </row>
    <row r="235" spans="1:13" s="13" customFormat="1" ht="38.25" x14ac:dyDescent="0.2">
      <c r="A235" s="24" t="s">
        <v>83</v>
      </c>
      <c r="B235" s="11" t="s">
        <v>84</v>
      </c>
      <c r="C235" s="12">
        <f>C236</f>
        <v>77650</v>
      </c>
      <c r="D235" s="12">
        <f t="shared" ref="D235:H235" si="201">D236</f>
        <v>0</v>
      </c>
      <c r="E235" s="12">
        <f t="shared" si="201"/>
        <v>0</v>
      </c>
      <c r="F235" s="12">
        <f t="shared" si="201"/>
        <v>0</v>
      </c>
      <c r="G235" s="12">
        <f t="shared" si="201"/>
        <v>0</v>
      </c>
      <c r="H235" s="12">
        <f t="shared" si="201"/>
        <v>77650</v>
      </c>
      <c r="I235" s="41"/>
      <c r="J235" s="72"/>
      <c r="K235" s="41"/>
    </row>
    <row r="236" spans="1:13" s="13" customFormat="1" ht="18" customHeight="1" x14ac:dyDescent="0.2">
      <c r="A236" s="99" t="s">
        <v>48</v>
      </c>
      <c r="B236" s="100"/>
      <c r="C236" s="29">
        <f>C237+C245+C262+C265</f>
        <v>77650</v>
      </c>
      <c r="D236" s="29">
        <f>D237+D245+D262+D265</f>
        <v>0</v>
      </c>
      <c r="E236" s="29">
        <f t="shared" ref="E236:H236" si="202">E237+E245+E262+E265</f>
        <v>0</v>
      </c>
      <c r="F236" s="29">
        <f t="shared" si="202"/>
        <v>0</v>
      </c>
      <c r="G236" s="29">
        <f t="shared" si="202"/>
        <v>0</v>
      </c>
      <c r="H236" s="29">
        <f t="shared" si="202"/>
        <v>77650</v>
      </c>
      <c r="I236" s="41"/>
      <c r="J236" s="72"/>
    </row>
    <row r="237" spans="1:13" s="13" customFormat="1" ht="12.75" x14ac:dyDescent="0.2">
      <c r="A237" s="79">
        <v>31</v>
      </c>
      <c r="B237" s="7" t="s">
        <v>138</v>
      </c>
      <c r="C237" s="8">
        <f>C238+C241+C243</f>
        <v>8500</v>
      </c>
      <c r="D237" s="8">
        <f t="shared" ref="D237" si="203">D238+D241+D243</f>
        <v>0</v>
      </c>
      <c r="E237" s="8">
        <f t="shared" ref="E237" si="204">E238+E241+E243</f>
        <v>0</v>
      </c>
      <c r="F237" s="8">
        <f t="shared" ref="F237" si="205">F238+F241+F243</f>
        <v>0</v>
      </c>
      <c r="G237" s="8">
        <f t="shared" ref="G237" si="206">G238+G241+G243</f>
        <v>0</v>
      </c>
      <c r="H237" s="8">
        <f t="shared" ref="H237" si="207">H238+H241+H243</f>
        <v>8500</v>
      </c>
      <c r="I237" s="41"/>
      <c r="J237" s="72"/>
      <c r="K237" s="72"/>
      <c r="L237" s="76"/>
      <c r="M237" s="76"/>
    </row>
    <row r="238" spans="1:13" s="76" customFormat="1" ht="12.75" hidden="1" x14ac:dyDescent="0.2">
      <c r="A238" s="82">
        <v>311</v>
      </c>
      <c r="B238" s="57" t="s">
        <v>85</v>
      </c>
      <c r="C238" s="15">
        <f>C240+C239</f>
        <v>7300</v>
      </c>
      <c r="D238" s="15">
        <f>D240+D239</f>
        <v>0</v>
      </c>
      <c r="E238" s="15">
        <f t="shared" ref="E238:H238" si="208">E240+E239</f>
        <v>0</v>
      </c>
      <c r="F238" s="15">
        <f t="shared" si="208"/>
        <v>0</v>
      </c>
      <c r="G238" s="15">
        <f t="shared" si="208"/>
        <v>0</v>
      </c>
      <c r="H238" s="15">
        <f t="shared" si="208"/>
        <v>7300</v>
      </c>
      <c r="I238" s="72"/>
      <c r="J238" s="72"/>
    </row>
    <row r="239" spans="1:13" s="76" customFormat="1" ht="12.75" hidden="1" x14ac:dyDescent="0.2">
      <c r="A239" s="84">
        <v>3111</v>
      </c>
      <c r="B239" s="85" t="s">
        <v>3</v>
      </c>
      <c r="C239" s="17">
        <v>7050</v>
      </c>
      <c r="D239" s="17"/>
      <c r="E239" s="17"/>
      <c r="F239" s="17"/>
      <c r="G239" s="17"/>
      <c r="H239" s="17">
        <f t="shared" ref="H239" si="209">C239-D239+E239-F239+G239</f>
        <v>7050</v>
      </c>
      <c r="I239" s="72"/>
      <c r="J239" s="72"/>
    </row>
    <row r="240" spans="1:13" s="76" customFormat="1" ht="12.75" hidden="1" x14ac:dyDescent="0.2">
      <c r="A240" s="84">
        <v>3113</v>
      </c>
      <c r="B240" s="85" t="s">
        <v>4</v>
      </c>
      <c r="C240" s="17">
        <v>250</v>
      </c>
      <c r="D240" s="17"/>
      <c r="E240" s="17"/>
      <c r="F240" s="17"/>
      <c r="G240" s="17"/>
      <c r="H240" s="17">
        <f t="shared" ref="H240" si="210">C240-D240+E240-F240+G240</f>
        <v>250</v>
      </c>
      <c r="I240" s="72"/>
      <c r="J240" s="72"/>
    </row>
    <row r="241" spans="1:13" s="76" customFormat="1" ht="12.75" hidden="1" x14ac:dyDescent="0.2">
      <c r="A241" s="82">
        <v>312</v>
      </c>
      <c r="B241" s="57" t="s">
        <v>5</v>
      </c>
      <c r="C241" s="15">
        <f t="shared" ref="C241:H241" si="211">C242</f>
        <v>150</v>
      </c>
      <c r="D241" s="15">
        <f t="shared" si="211"/>
        <v>0</v>
      </c>
      <c r="E241" s="15">
        <f t="shared" si="211"/>
        <v>0</v>
      </c>
      <c r="F241" s="15">
        <f t="shared" si="211"/>
        <v>0</v>
      </c>
      <c r="G241" s="15">
        <f t="shared" si="211"/>
        <v>0</v>
      </c>
      <c r="H241" s="15">
        <f t="shared" si="211"/>
        <v>150</v>
      </c>
      <c r="I241" s="72"/>
      <c r="J241" s="72"/>
    </row>
    <row r="242" spans="1:13" s="76" customFormat="1" ht="12.75" hidden="1" x14ac:dyDescent="0.2">
      <c r="A242" s="84">
        <v>3121</v>
      </c>
      <c r="B242" s="85" t="s">
        <v>5</v>
      </c>
      <c r="C242" s="17">
        <v>150</v>
      </c>
      <c r="D242" s="17"/>
      <c r="E242" s="17"/>
      <c r="F242" s="17"/>
      <c r="G242" s="17"/>
      <c r="H242" s="17">
        <f t="shared" ref="H242" si="212">C242-D242+E242-F242+G242</f>
        <v>150</v>
      </c>
      <c r="I242" s="72"/>
      <c r="J242" s="72"/>
    </row>
    <row r="243" spans="1:13" s="76" customFormat="1" ht="12.75" hidden="1" x14ac:dyDescent="0.2">
      <c r="A243" s="82">
        <v>313</v>
      </c>
      <c r="B243" s="83" t="s">
        <v>86</v>
      </c>
      <c r="C243" s="15">
        <f t="shared" ref="C243:H243" si="213">C244</f>
        <v>1050</v>
      </c>
      <c r="D243" s="15">
        <f t="shared" si="213"/>
        <v>0</v>
      </c>
      <c r="E243" s="15">
        <f t="shared" si="213"/>
        <v>0</v>
      </c>
      <c r="F243" s="15">
        <f t="shared" si="213"/>
        <v>0</v>
      </c>
      <c r="G243" s="15">
        <f t="shared" si="213"/>
        <v>0</v>
      </c>
      <c r="H243" s="15">
        <f t="shared" si="213"/>
        <v>1050</v>
      </c>
      <c r="I243" s="72"/>
      <c r="J243" s="72"/>
    </row>
    <row r="244" spans="1:13" s="76" customFormat="1" ht="12.75" hidden="1" x14ac:dyDescent="0.2">
      <c r="A244" s="84">
        <v>3132</v>
      </c>
      <c r="B244" s="85" t="s">
        <v>87</v>
      </c>
      <c r="C244" s="17">
        <v>1050</v>
      </c>
      <c r="D244" s="17"/>
      <c r="E244" s="17"/>
      <c r="F244" s="17"/>
      <c r="G244" s="17"/>
      <c r="H244" s="17">
        <f t="shared" ref="H244" si="214">C244-D244+E244-F244+G244</f>
        <v>1050</v>
      </c>
      <c r="I244" s="72"/>
      <c r="J244" s="72"/>
    </row>
    <row r="245" spans="1:13" s="13" customFormat="1" ht="12.75" x14ac:dyDescent="0.2">
      <c r="A245" s="79">
        <v>32</v>
      </c>
      <c r="B245" s="7" t="s">
        <v>139</v>
      </c>
      <c r="C245" s="8">
        <f>C246+C249+C253+C260</f>
        <v>15400</v>
      </c>
      <c r="D245" s="8">
        <f t="shared" ref="D245:H245" si="215">D246+D249+D253+D260</f>
        <v>0</v>
      </c>
      <c r="E245" s="8">
        <f t="shared" si="215"/>
        <v>0</v>
      </c>
      <c r="F245" s="8">
        <f t="shared" si="215"/>
        <v>0</v>
      </c>
      <c r="G245" s="8">
        <f t="shared" si="215"/>
        <v>0</v>
      </c>
      <c r="H245" s="8">
        <f t="shared" si="215"/>
        <v>15400</v>
      </c>
      <c r="I245" s="41"/>
      <c r="J245" s="72"/>
      <c r="K245" s="77"/>
      <c r="L245" s="77"/>
      <c r="M245" s="77"/>
    </row>
    <row r="246" spans="1:13" s="76" customFormat="1" ht="12.75" hidden="1" x14ac:dyDescent="0.2">
      <c r="A246" s="82">
        <v>321</v>
      </c>
      <c r="B246" s="83" t="s">
        <v>9</v>
      </c>
      <c r="C246" s="15">
        <f t="shared" ref="C246" si="216">C247+C248</f>
        <v>2000</v>
      </c>
      <c r="D246" s="15">
        <f t="shared" ref="D246:H246" si="217">D247+D248</f>
        <v>0</v>
      </c>
      <c r="E246" s="15">
        <f t="shared" si="217"/>
        <v>0</v>
      </c>
      <c r="F246" s="15">
        <f t="shared" si="217"/>
        <v>0</v>
      </c>
      <c r="G246" s="15">
        <f t="shared" si="217"/>
        <v>0</v>
      </c>
      <c r="H246" s="15">
        <f t="shared" si="217"/>
        <v>2000</v>
      </c>
      <c r="I246" s="72"/>
      <c r="J246" s="72"/>
    </row>
    <row r="247" spans="1:13" s="76" customFormat="1" ht="12.75" hidden="1" x14ac:dyDescent="0.2">
      <c r="A247" s="84">
        <v>3211</v>
      </c>
      <c r="B247" s="85" t="s">
        <v>10</v>
      </c>
      <c r="C247" s="17">
        <v>1200</v>
      </c>
      <c r="D247" s="17"/>
      <c r="E247" s="17"/>
      <c r="F247" s="17"/>
      <c r="G247" s="17"/>
      <c r="H247" s="17">
        <f t="shared" ref="H247:H248" si="218">C247-D247+E247-F247+G247</f>
        <v>1200</v>
      </c>
      <c r="I247" s="72"/>
      <c r="J247" s="72"/>
    </row>
    <row r="248" spans="1:13" s="76" customFormat="1" ht="12.75" hidden="1" x14ac:dyDescent="0.2">
      <c r="A248" s="84">
        <v>3212</v>
      </c>
      <c r="B248" s="85" t="s">
        <v>11</v>
      </c>
      <c r="C248" s="17">
        <v>800</v>
      </c>
      <c r="D248" s="17"/>
      <c r="E248" s="17"/>
      <c r="F248" s="17"/>
      <c r="G248" s="17"/>
      <c r="H248" s="17">
        <f t="shared" si="218"/>
        <v>800</v>
      </c>
      <c r="I248" s="72"/>
      <c r="J248" s="72"/>
    </row>
    <row r="249" spans="1:13" s="76" customFormat="1" ht="12.75" hidden="1" x14ac:dyDescent="0.2">
      <c r="A249" s="82">
        <v>322</v>
      </c>
      <c r="B249" s="83" t="s">
        <v>13</v>
      </c>
      <c r="C249" s="15">
        <f>C250+C251+C252</f>
        <v>1050</v>
      </c>
      <c r="D249" s="15">
        <f t="shared" ref="D249:G249" si="219">D250+D251</f>
        <v>0</v>
      </c>
      <c r="E249" s="15">
        <f t="shared" si="219"/>
        <v>0</v>
      </c>
      <c r="F249" s="15">
        <f t="shared" si="219"/>
        <v>0</v>
      </c>
      <c r="G249" s="15">
        <f t="shared" si="219"/>
        <v>0</v>
      </c>
      <c r="H249" s="15">
        <f>H250+H251+H252</f>
        <v>1050</v>
      </c>
      <c r="I249" s="72"/>
      <c r="J249" s="72"/>
    </row>
    <row r="250" spans="1:13" s="76" customFormat="1" ht="16.5" hidden="1" x14ac:dyDescent="0.2">
      <c r="A250" s="84">
        <v>3221</v>
      </c>
      <c r="B250" s="85" t="s">
        <v>14</v>
      </c>
      <c r="C250" s="87">
        <v>250</v>
      </c>
      <c r="D250" s="17"/>
      <c r="E250" s="17"/>
      <c r="F250" s="17"/>
      <c r="G250" s="17"/>
      <c r="H250" s="17">
        <f t="shared" ref="H250:H252" si="220">C250-D250+E250-F250+G250</f>
        <v>250</v>
      </c>
      <c r="I250" s="72"/>
      <c r="J250" s="72"/>
    </row>
    <row r="251" spans="1:13" s="76" customFormat="1" ht="16.5" hidden="1" x14ac:dyDescent="0.2">
      <c r="A251" s="84">
        <v>3223</v>
      </c>
      <c r="B251" s="85" t="s">
        <v>16</v>
      </c>
      <c r="C251" s="87">
        <v>650</v>
      </c>
      <c r="D251" s="17"/>
      <c r="E251" s="17"/>
      <c r="F251" s="17"/>
      <c r="G251" s="17"/>
      <c r="H251" s="17">
        <f t="shared" si="220"/>
        <v>650</v>
      </c>
      <c r="I251" s="72"/>
      <c r="J251" s="72"/>
    </row>
    <row r="252" spans="1:13" s="76" customFormat="1" ht="16.5" hidden="1" x14ac:dyDescent="0.2">
      <c r="A252" s="84">
        <v>3225</v>
      </c>
      <c r="B252" s="88" t="s">
        <v>18</v>
      </c>
      <c r="C252" s="87">
        <v>150</v>
      </c>
      <c r="D252" s="17"/>
      <c r="E252" s="17"/>
      <c r="F252" s="17"/>
      <c r="G252" s="17"/>
      <c r="H252" s="17">
        <f t="shared" si="220"/>
        <v>150</v>
      </c>
      <c r="I252" s="72"/>
      <c r="J252" s="72"/>
    </row>
    <row r="253" spans="1:13" s="76" customFormat="1" ht="12.75" hidden="1" x14ac:dyDescent="0.2">
      <c r="A253" s="82">
        <v>323</v>
      </c>
      <c r="B253" s="83" t="s">
        <v>69</v>
      </c>
      <c r="C253" s="15">
        <f>SUM(C254:C259)</f>
        <v>11700</v>
      </c>
      <c r="D253" s="15">
        <f t="shared" ref="D253:H253" si="221">SUM(D254:D259)</f>
        <v>0</v>
      </c>
      <c r="E253" s="15">
        <f t="shared" si="221"/>
        <v>0</v>
      </c>
      <c r="F253" s="15">
        <f t="shared" si="221"/>
        <v>0</v>
      </c>
      <c r="G253" s="15">
        <f t="shared" si="221"/>
        <v>0</v>
      </c>
      <c r="H253" s="15">
        <f t="shared" si="221"/>
        <v>11700</v>
      </c>
      <c r="I253" s="72"/>
      <c r="J253" s="72"/>
    </row>
    <row r="254" spans="1:13" s="76" customFormat="1" ht="12.75" hidden="1" x14ac:dyDescent="0.2">
      <c r="A254" s="84">
        <v>3231</v>
      </c>
      <c r="B254" s="85" t="s">
        <v>21</v>
      </c>
      <c r="C254" s="17">
        <v>1050</v>
      </c>
      <c r="D254" s="17"/>
      <c r="E254" s="17"/>
      <c r="F254" s="17"/>
      <c r="G254" s="17"/>
      <c r="H254" s="17">
        <f t="shared" ref="H254:H259" si="222">C254-D254+E254-F254+G254</f>
        <v>1050</v>
      </c>
      <c r="I254" s="72"/>
      <c r="J254" s="72"/>
    </row>
    <row r="255" spans="1:13" s="76" customFormat="1" ht="16.5" hidden="1" x14ac:dyDescent="0.2">
      <c r="A255" s="84">
        <v>3232</v>
      </c>
      <c r="B255" s="88" t="s">
        <v>22</v>
      </c>
      <c r="C255" s="17">
        <v>250</v>
      </c>
      <c r="D255" s="17"/>
      <c r="E255" s="17"/>
      <c r="F255" s="17"/>
      <c r="G255" s="17"/>
      <c r="H255" s="17">
        <f t="shared" si="222"/>
        <v>250</v>
      </c>
      <c r="I255" s="72"/>
      <c r="J255" s="72"/>
    </row>
    <row r="256" spans="1:13" s="76" customFormat="1" ht="12.75" hidden="1" x14ac:dyDescent="0.2">
      <c r="A256" s="84">
        <v>3233</v>
      </c>
      <c r="B256" s="85" t="s">
        <v>23</v>
      </c>
      <c r="C256" s="17">
        <v>150</v>
      </c>
      <c r="D256" s="17"/>
      <c r="E256" s="17"/>
      <c r="F256" s="17"/>
      <c r="G256" s="17"/>
      <c r="H256" s="17">
        <f t="shared" si="222"/>
        <v>150</v>
      </c>
      <c r="I256" s="72"/>
      <c r="J256" s="72"/>
    </row>
    <row r="257" spans="1:13" s="76" customFormat="1" ht="12.75" hidden="1" x14ac:dyDescent="0.2">
      <c r="A257" s="84">
        <v>3235</v>
      </c>
      <c r="B257" s="85" t="s">
        <v>25</v>
      </c>
      <c r="C257" s="17">
        <v>950</v>
      </c>
      <c r="D257" s="17"/>
      <c r="E257" s="17"/>
      <c r="F257" s="17"/>
      <c r="G257" s="17"/>
      <c r="H257" s="17">
        <f t="shared" si="222"/>
        <v>950</v>
      </c>
      <c r="I257" s="72"/>
      <c r="J257" s="72"/>
    </row>
    <row r="258" spans="1:13" s="76" customFormat="1" ht="12.75" hidden="1" x14ac:dyDescent="0.2">
      <c r="A258" s="84">
        <v>3237</v>
      </c>
      <c r="B258" s="85" t="s">
        <v>27</v>
      </c>
      <c r="C258" s="17">
        <v>5300</v>
      </c>
      <c r="D258" s="17"/>
      <c r="E258" s="17"/>
      <c r="F258" s="17"/>
      <c r="G258" s="17"/>
      <c r="H258" s="17">
        <f t="shared" si="222"/>
        <v>5300</v>
      </c>
      <c r="I258" s="72"/>
      <c r="J258" s="72"/>
    </row>
    <row r="259" spans="1:13" s="76" customFormat="1" ht="12.75" hidden="1" x14ac:dyDescent="0.2">
      <c r="A259" s="84">
        <v>3239</v>
      </c>
      <c r="B259" s="85" t="s">
        <v>28</v>
      </c>
      <c r="C259" s="17">
        <v>4000</v>
      </c>
      <c r="D259" s="17"/>
      <c r="E259" s="17"/>
      <c r="F259" s="17"/>
      <c r="G259" s="17"/>
      <c r="H259" s="17">
        <f t="shared" si="222"/>
        <v>4000</v>
      </c>
      <c r="I259" s="72"/>
      <c r="J259" s="72"/>
    </row>
    <row r="260" spans="1:13" s="76" customFormat="1" ht="15" hidden="1" customHeight="1" x14ac:dyDescent="0.2">
      <c r="A260" s="82">
        <v>324</v>
      </c>
      <c r="B260" s="57" t="s">
        <v>29</v>
      </c>
      <c r="C260" s="15">
        <f t="shared" ref="C260:H260" si="223">C261</f>
        <v>650</v>
      </c>
      <c r="D260" s="15">
        <f t="shared" si="223"/>
        <v>0</v>
      </c>
      <c r="E260" s="15">
        <f t="shared" si="223"/>
        <v>0</v>
      </c>
      <c r="F260" s="15">
        <f t="shared" si="223"/>
        <v>0</v>
      </c>
      <c r="G260" s="15">
        <f t="shared" si="223"/>
        <v>0</v>
      </c>
      <c r="H260" s="15">
        <f t="shared" si="223"/>
        <v>650</v>
      </c>
      <c r="I260" s="72"/>
      <c r="J260" s="72"/>
    </row>
    <row r="261" spans="1:13" s="76" customFormat="1" ht="12.75" hidden="1" x14ac:dyDescent="0.2">
      <c r="A261" s="84">
        <v>3241</v>
      </c>
      <c r="B261" s="85" t="s">
        <v>29</v>
      </c>
      <c r="C261" s="17">
        <v>650</v>
      </c>
      <c r="D261" s="17"/>
      <c r="E261" s="17"/>
      <c r="F261" s="17"/>
      <c r="G261" s="17"/>
      <c r="H261" s="17">
        <f t="shared" ref="H261" si="224">C261-D261+E261-F261+G261</f>
        <v>650</v>
      </c>
      <c r="I261" s="72"/>
      <c r="J261" s="72"/>
    </row>
    <row r="262" spans="1:13" s="13" customFormat="1" ht="25.5" x14ac:dyDescent="0.2">
      <c r="A262" s="79">
        <v>41</v>
      </c>
      <c r="B262" s="7" t="s">
        <v>147</v>
      </c>
      <c r="C262" s="8">
        <f>C263</f>
        <v>7050</v>
      </c>
      <c r="D262" s="8">
        <f t="shared" ref="D262" si="225">D263</f>
        <v>0</v>
      </c>
      <c r="E262" s="8">
        <f t="shared" ref="E262" si="226">E263</f>
        <v>0</v>
      </c>
      <c r="F262" s="8">
        <f t="shared" ref="F262" si="227">F263</f>
        <v>0</v>
      </c>
      <c r="G262" s="8">
        <f t="shared" ref="G262" si="228">G263</f>
        <v>0</v>
      </c>
      <c r="H262" s="8">
        <f t="shared" ref="H262" si="229">H263</f>
        <v>7050</v>
      </c>
      <c r="I262" s="41"/>
      <c r="J262" s="72"/>
      <c r="K262" s="77"/>
      <c r="L262" s="77"/>
      <c r="M262" s="77"/>
    </row>
    <row r="263" spans="1:13" s="76" customFormat="1" ht="12.75" hidden="1" x14ac:dyDescent="0.2">
      <c r="A263" s="82">
        <v>412</v>
      </c>
      <c r="B263" s="57" t="s">
        <v>75</v>
      </c>
      <c r="C263" s="15">
        <f t="shared" ref="C263:H263" si="230">C264</f>
        <v>7050</v>
      </c>
      <c r="D263" s="15">
        <f t="shared" si="230"/>
        <v>0</v>
      </c>
      <c r="E263" s="15">
        <f t="shared" si="230"/>
        <v>0</v>
      </c>
      <c r="F263" s="15">
        <f t="shared" si="230"/>
        <v>0</v>
      </c>
      <c r="G263" s="15">
        <f t="shared" si="230"/>
        <v>0</v>
      </c>
      <c r="H263" s="15">
        <f t="shared" si="230"/>
        <v>7050</v>
      </c>
      <c r="I263" s="72"/>
      <c r="J263" s="72"/>
    </row>
    <row r="264" spans="1:13" s="76" customFormat="1" ht="12.75" hidden="1" x14ac:dyDescent="0.2">
      <c r="A264" s="84">
        <v>4123</v>
      </c>
      <c r="B264" s="85" t="s">
        <v>78</v>
      </c>
      <c r="C264" s="17">
        <v>7050</v>
      </c>
      <c r="D264" s="17"/>
      <c r="E264" s="17"/>
      <c r="F264" s="17"/>
      <c r="G264" s="17"/>
      <c r="H264" s="17">
        <f t="shared" ref="H264" si="231">C264-D264+E264-F264+G264</f>
        <v>7050</v>
      </c>
      <c r="I264" s="72"/>
      <c r="J264" s="72"/>
    </row>
    <row r="265" spans="1:13" s="13" customFormat="1" ht="25.5" x14ac:dyDescent="0.2">
      <c r="A265" s="79">
        <v>42</v>
      </c>
      <c r="B265" s="7" t="s">
        <v>143</v>
      </c>
      <c r="C265" s="8">
        <f>C266</f>
        <v>46700</v>
      </c>
      <c r="D265" s="8">
        <f t="shared" ref="D265:H265" si="232">D266</f>
        <v>0</v>
      </c>
      <c r="E265" s="8">
        <f t="shared" si="232"/>
        <v>0</v>
      </c>
      <c r="F265" s="8">
        <f t="shared" si="232"/>
        <v>0</v>
      </c>
      <c r="G265" s="8">
        <f t="shared" si="232"/>
        <v>0</v>
      </c>
      <c r="H265" s="8">
        <f t="shared" si="232"/>
        <v>46700</v>
      </c>
      <c r="I265" s="41"/>
      <c r="J265" s="72"/>
      <c r="K265" s="77"/>
      <c r="L265" s="77"/>
      <c r="M265" s="77"/>
    </row>
    <row r="266" spans="1:13" s="13" customFormat="1" ht="12.75" hidden="1" x14ac:dyDescent="0.2">
      <c r="A266" s="25">
        <v>422</v>
      </c>
      <c r="B266" s="26" t="s">
        <v>88</v>
      </c>
      <c r="C266" s="19">
        <f t="shared" ref="C266" si="233">C267+C268</f>
        <v>46700</v>
      </c>
      <c r="D266" s="19">
        <f t="shared" ref="D266:H266" si="234">D267+D268</f>
        <v>0</v>
      </c>
      <c r="E266" s="19">
        <f t="shared" si="234"/>
        <v>0</v>
      </c>
      <c r="F266" s="19">
        <f t="shared" si="234"/>
        <v>0</v>
      </c>
      <c r="G266" s="19">
        <f t="shared" si="234"/>
        <v>0</v>
      </c>
      <c r="H266" s="19">
        <f t="shared" si="234"/>
        <v>46700</v>
      </c>
      <c r="I266" s="41"/>
      <c r="J266" s="72"/>
    </row>
    <row r="267" spans="1:13" s="13" customFormat="1" ht="12.75" hidden="1" x14ac:dyDescent="0.2">
      <c r="A267" s="21">
        <v>4221</v>
      </c>
      <c r="B267" s="22" t="s">
        <v>42</v>
      </c>
      <c r="C267" s="17">
        <v>2650</v>
      </c>
      <c r="D267" s="18"/>
      <c r="E267" s="18"/>
      <c r="F267" s="18"/>
      <c r="G267" s="18"/>
      <c r="H267" s="17">
        <f t="shared" ref="H267:H268" si="235">C267-D267+E267-F267+G267</f>
        <v>2650</v>
      </c>
      <c r="I267" s="41"/>
      <c r="J267" s="72"/>
    </row>
    <row r="268" spans="1:13" s="13" customFormat="1" ht="12.75" hidden="1" x14ac:dyDescent="0.2">
      <c r="A268" s="21">
        <v>4222</v>
      </c>
      <c r="B268" s="22" t="s">
        <v>43</v>
      </c>
      <c r="C268" s="17">
        <v>44050</v>
      </c>
      <c r="D268" s="18"/>
      <c r="E268" s="18"/>
      <c r="F268" s="18"/>
      <c r="G268" s="18"/>
      <c r="H268" s="17">
        <f t="shared" si="235"/>
        <v>44050</v>
      </c>
      <c r="I268" s="41"/>
      <c r="J268" s="72"/>
    </row>
    <row r="269" spans="1:13" s="28" customFormat="1" ht="24" customHeight="1" x14ac:dyDescent="0.2">
      <c r="A269" s="34" t="s">
        <v>129</v>
      </c>
      <c r="B269" s="35" t="s">
        <v>128</v>
      </c>
      <c r="C269" s="33">
        <f>C270</f>
        <v>1087265</v>
      </c>
      <c r="D269" s="33">
        <f t="shared" ref="D269:H269" si="236">D270</f>
        <v>12650</v>
      </c>
      <c r="E269" s="33">
        <f t="shared" si="236"/>
        <v>12650</v>
      </c>
      <c r="F269" s="33">
        <f t="shared" si="236"/>
        <v>0</v>
      </c>
      <c r="G269" s="33">
        <f t="shared" si="236"/>
        <v>0</v>
      </c>
      <c r="H269" s="33">
        <f t="shared" si="236"/>
        <v>1087265</v>
      </c>
      <c r="J269" s="72"/>
    </row>
    <row r="270" spans="1:13" s="13" customFormat="1" ht="24" customHeight="1" x14ac:dyDescent="0.2">
      <c r="A270" s="10" t="s">
        <v>130</v>
      </c>
      <c r="B270" s="11" t="s">
        <v>1</v>
      </c>
      <c r="C270" s="12">
        <f t="shared" ref="C270:H270" si="237">C271</f>
        <v>1087265</v>
      </c>
      <c r="D270" s="12">
        <f t="shared" si="237"/>
        <v>12650</v>
      </c>
      <c r="E270" s="12">
        <f t="shared" si="237"/>
        <v>12650</v>
      </c>
      <c r="F270" s="12">
        <f t="shared" si="237"/>
        <v>0</v>
      </c>
      <c r="G270" s="12">
        <f t="shared" si="237"/>
        <v>0</v>
      </c>
      <c r="H270" s="12">
        <f t="shared" si="237"/>
        <v>1087265</v>
      </c>
      <c r="J270" s="72"/>
    </row>
    <row r="271" spans="1:13" s="13" customFormat="1" ht="18" customHeight="1" x14ac:dyDescent="0.2">
      <c r="A271" s="99" t="s">
        <v>0</v>
      </c>
      <c r="B271" s="100"/>
      <c r="C271" s="29">
        <f>C272+C281+C305+C308+C311</f>
        <v>1087265</v>
      </c>
      <c r="D271" s="29">
        <f t="shared" ref="D271:H271" si="238">D272+D281+D305+D308+D311</f>
        <v>12650</v>
      </c>
      <c r="E271" s="29">
        <f t="shared" si="238"/>
        <v>12650</v>
      </c>
      <c r="F271" s="29">
        <f t="shared" si="238"/>
        <v>0</v>
      </c>
      <c r="G271" s="29">
        <f t="shared" si="238"/>
        <v>0</v>
      </c>
      <c r="H271" s="29">
        <f t="shared" si="238"/>
        <v>1087265</v>
      </c>
      <c r="I271" s="41"/>
      <c r="J271" s="72"/>
      <c r="K271" s="41"/>
    </row>
    <row r="272" spans="1:13" s="13" customFormat="1" ht="12.75" x14ac:dyDescent="0.2">
      <c r="A272" s="79">
        <v>31</v>
      </c>
      <c r="B272" s="7" t="s">
        <v>138</v>
      </c>
      <c r="C272" s="8">
        <f>C273+C276+C278</f>
        <v>608265</v>
      </c>
      <c r="D272" s="8">
        <f t="shared" ref="D272" si="239">D273+D276+D278</f>
        <v>6000</v>
      </c>
      <c r="E272" s="8">
        <f t="shared" ref="E272" si="240">E273+E276+E278</f>
        <v>0</v>
      </c>
      <c r="F272" s="8">
        <f t="shared" ref="F272" si="241">F273+F276+F278</f>
        <v>0</v>
      </c>
      <c r="G272" s="8">
        <f t="shared" ref="G272" si="242">G273+G276+G278</f>
        <v>0</v>
      </c>
      <c r="H272" s="8">
        <f t="shared" ref="H272" si="243">H273+H276+H278</f>
        <v>602265</v>
      </c>
      <c r="I272" s="41"/>
      <c r="J272" s="72"/>
      <c r="K272" s="72"/>
      <c r="L272" s="76"/>
      <c r="M272" s="76"/>
    </row>
    <row r="273" spans="1:13" s="13" customFormat="1" ht="12.75" hidden="1" x14ac:dyDescent="0.2">
      <c r="A273" s="14">
        <v>311</v>
      </c>
      <c r="B273" s="5" t="s">
        <v>2</v>
      </c>
      <c r="C273" s="15">
        <f t="shared" ref="C273:G273" si="244">C274+C275</f>
        <v>510015</v>
      </c>
      <c r="D273" s="15">
        <f t="shared" si="244"/>
        <v>6000</v>
      </c>
      <c r="E273" s="15">
        <f t="shared" si="244"/>
        <v>0</v>
      </c>
      <c r="F273" s="15">
        <f t="shared" si="244"/>
        <v>0</v>
      </c>
      <c r="G273" s="15">
        <f t="shared" si="244"/>
        <v>0</v>
      </c>
      <c r="H273" s="15">
        <f>H274+H275</f>
        <v>504015</v>
      </c>
      <c r="I273" s="41"/>
      <c r="J273" s="72"/>
    </row>
    <row r="274" spans="1:13" s="13" customFormat="1" ht="12.75" hidden="1" x14ac:dyDescent="0.2">
      <c r="A274" s="3">
        <v>3111</v>
      </c>
      <c r="B274" s="16" t="s">
        <v>3</v>
      </c>
      <c r="C274" s="17">
        <v>496765</v>
      </c>
      <c r="D274" s="18"/>
      <c r="E274" s="18"/>
      <c r="F274" s="18"/>
      <c r="G274" s="18"/>
      <c r="H274" s="17">
        <f>C274-D274+E274-F274+G274</f>
        <v>496765</v>
      </c>
      <c r="I274" s="41"/>
      <c r="J274" s="72"/>
    </row>
    <row r="275" spans="1:13" s="13" customFormat="1" ht="12.75" hidden="1" x14ac:dyDescent="0.2">
      <c r="A275" s="3">
        <v>3113</v>
      </c>
      <c r="B275" s="16" t="s">
        <v>4</v>
      </c>
      <c r="C275" s="17">
        <v>13250</v>
      </c>
      <c r="D275" s="18">
        <v>6000</v>
      </c>
      <c r="E275" s="18"/>
      <c r="F275" s="18"/>
      <c r="G275" s="18"/>
      <c r="H275" s="17">
        <f t="shared" ref="H275" si="245">C275-D275+E275-F275+G275</f>
        <v>7250</v>
      </c>
      <c r="I275" s="41"/>
      <c r="J275" s="72"/>
    </row>
    <row r="276" spans="1:13" s="13" customFormat="1" ht="12.75" hidden="1" x14ac:dyDescent="0.2">
      <c r="A276" s="14">
        <v>312</v>
      </c>
      <c r="B276" s="5" t="s">
        <v>5</v>
      </c>
      <c r="C276" s="15">
        <f t="shared" ref="C276:H276" si="246">C277</f>
        <v>15950</v>
      </c>
      <c r="D276" s="15">
        <f t="shared" si="246"/>
        <v>0</v>
      </c>
      <c r="E276" s="15">
        <f t="shared" si="246"/>
        <v>0</v>
      </c>
      <c r="F276" s="15">
        <f t="shared" si="246"/>
        <v>0</v>
      </c>
      <c r="G276" s="15">
        <f t="shared" si="246"/>
        <v>0</v>
      </c>
      <c r="H276" s="15">
        <f t="shared" si="246"/>
        <v>15950</v>
      </c>
      <c r="I276" s="41"/>
      <c r="J276" s="72"/>
    </row>
    <row r="277" spans="1:13" s="13" customFormat="1" ht="12.75" hidden="1" x14ac:dyDescent="0.2">
      <c r="A277" s="3">
        <v>3121</v>
      </c>
      <c r="B277" s="16" t="s">
        <v>5</v>
      </c>
      <c r="C277" s="17">
        <v>15950</v>
      </c>
      <c r="D277" s="18"/>
      <c r="E277" s="18"/>
      <c r="F277" s="18"/>
      <c r="G277" s="18"/>
      <c r="H277" s="17">
        <f>C277-D277+E277-F277+G277</f>
        <v>15950</v>
      </c>
      <c r="I277" s="41"/>
      <c r="J277" s="72"/>
    </row>
    <row r="278" spans="1:13" s="13" customFormat="1" ht="12.75" hidden="1" x14ac:dyDescent="0.2">
      <c r="A278" s="14">
        <v>313</v>
      </c>
      <c r="B278" s="5" t="s">
        <v>6</v>
      </c>
      <c r="C278" s="15">
        <f>SUM(C279:C280)</f>
        <v>82300</v>
      </c>
      <c r="D278" s="15">
        <f t="shared" ref="D278:H278" si="247">SUM(D279:D280)</f>
        <v>0</v>
      </c>
      <c r="E278" s="15">
        <f t="shared" si="247"/>
        <v>0</v>
      </c>
      <c r="F278" s="15">
        <f t="shared" si="247"/>
        <v>0</v>
      </c>
      <c r="G278" s="15">
        <f t="shared" si="247"/>
        <v>0</v>
      </c>
      <c r="H278" s="15">
        <f t="shared" si="247"/>
        <v>82300</v>
      </c>
      <c r="I278" s="41"/>
      <c r="J278" s="72"/>
    </row>
    <row r="279" spans="1:13" s="13" customFormat="1" ht="12.75" hidden="1" x14ac:dyDescent="0.2">
      <c r="A279" s="3">
        <v>3131</v>
      </c>
      <c r="B279" s="16" t="s">
        <v>7</v>
      </c>
      <c r="C279" s="17">
        <v>5300</v>
      </c>
      <c r="D279" s="18"/>
      <c r="E279" s="18"/>
      <c r="F279" s="18"/>
      <c r="G279" s="18"/>
      <c r="H279" s="17">
        <f t="shared" ref="H279" si="248">C279-D279+E279-F279+G279</f>
        <v>5300</v>
      </c>
      <c r="I279" s="41"/>
      <c r="J279" s="72"/>
    </row>
    <row r="280" spans="1:13" s="13" customFormat="1" ht="12.75" hidden="1" x14ac:dyDescent="0.2">
      <c r="A280" s="3">
        <v>3132</v>
      </c>
      <c r="B280" s="16" t="s">
        <v>8</v>
      </c>
      <c r="C280" s="17">
        <v>77000</v>
      </c>
      <c r="D280" s="18"/>
      <c r="E280" s="18"/>
      <c r="F280" s="18"/>
      <c r="G280" s="18"/>
      <c r="H280" s="17">
        <f t="shared" ref="H280" si="249">C280-D280+E280-F280+G280</f>
        <v>77000</v>
      </c>
      <c r="I280" s="41"/>
      <c r="J280" s="72"/>
    </row>
    <row r="281" spans="1:13" s="13" customFormat="1" ht="12.75" x14ac:dyDescent="0.2">
      <c r="A281" s="79">
        <v>32</v>
      </c>
      <c r="B281" s="7" t="s">
        <v>139</v>
      </c>
      <c r="C281" s="8">
        <f>C282+C286+C292+C302</f>
        <v>471700</v>
      </c>
      <c r="D281" s="8">
        <f t="shared" ref="D281:H281" si="250">D282+D286+D292+D302</f>
        <v>6650</v>
      </c>
      <c r="E281" s="8">
        <f t="shared" si="250"/>
        <v>5000</v>
      </c>
      <c r="F281" s="8">
        <f t="shared" si="250"/>
        <v>0</v>
      </c>
      <c r="G281" s="8">
        <f t="shared" si="250"/>
        <v>0</v>
      </c>
      <c r="H281" s="8">
        <f t="shared" si="250"/>
        <v>470050</v>
      </c>
      <c r="I281" s="41"/>
      <c r="J281" s="72"/>
      <c r="K281" s="77"/>
      <c r="L281" s="77"/>
      <c r="M281" s="77"/>
    </row>
    <row r="282" spans="1:13" s="13" customFormat="1" ht="12.75" hidden="1" x14ac:dyDescent="0.2">
      <c r="A282" s="14">
        <v>321</v>
      </c>
      <c r="B282" s="5" t="s">
        <v>9</v>
      </c>
      <c r="C282" s="15">
        <f t="shared" ref="C282:H282" si="251">SUM(C283:C285)</f>
        <v>54450</v>
      </c>
      <c r="D282" s="15">
        <f t="shared" si="251"/>
        <v>6650</v>
      </c>
      <c r="E282" s="15">
        <f t="shared" si="251"/>
        <v>0</v>
      </c>
      <c r="F282" s="15">
        <f t="shared" si="251"/>
        <v>0</v>
      </c>
      <c r="G282" s="15">
        <f t="shared" si="251"/>
        <v>0</v>
      </c>
      <c r="H282" s="15">
        <f t="shared" si="251"/>
        <v>47800</v>
      </c>
      <c r="I282" s="41"/>
      <c r="J282" s="72"/>
    </row>
    <row r="283" spans="1:13" s="13" customFormat="1" ht="12.75" hidden="1" x14ac:dyDescent="0.2">
      <c r="A283" s="3">
        <v>3211</v>
      </c>
      <c r="B283" s="16" t="s">
        <v>10</v>
      </c>
      <c r="C283" s="17">
        <v>12000</v>
      </c>
      <c r="D283" s="17">
        <v>6650</v>
      </c>
      <c r="E283" s="18"/>
      <c r="F283" s="18"/>
      <c r="G283" s="18"/>
      <c r="H283" s="17">
        <f t="shared" ref="H283:H285" si="252">C283-D283+E283-F283+G283</f>
        <v>5350</v>
      </c>
      <c r="I283" s="41"/>
      <c r="J283" s="72"/>
    </row>
    <row r="284" spans="1:13" s="13" customFormat="1" ht="12.75" hidden="1" x14ac:dyDescent="0.2">
      <c r="A284" s="3">
        <v>3212</v>
      </c>
      <c r="B284" s="16" t="s">
        <v>11</v>
      </c>
      <c r="C284" s="17">
        <v>39800</v>
      </c>
      <c r="D284" s="18"/>
      <c r="E284" s="18"/>
      <c r="F284" s="18"/>
      <c r="G284" s="18"/>
      <c r="H284" s="17">
        <f t="shared" si="252"/>
        <v>39800</v>
      </c>
      <c r="I284" s="41"/>
      <c r="J284" s="72"/>
    </row>
    <row r="285" spans="1:13" s="13" customFormat="1" ht="12.75" hidden="1" x14ac:dyDescent="0.2">
      <c r="A285" s="3">
        <v>3213</v>
      </c>
      <c r="B285" s="16" t="s">
        <v>12</v>
      </c>
      <c r="C285" s="17">
        <v>2650</v>
      </c>
      <c r="D285" s="18"/>
      <c r="E285" s="18"/>
      <c r="F285" s="18"/>
      <c r="G285" s="18"/>
      <c r="H285" s="17">
        <f t="shared" si="252"/>
        <v>2650</v>
      </c>
      <c r="I285" s="41"/>
      <c r="J285" s="72"/>
    </row>
    <row r="286" spans="1:13" s="13" customFormat="1" ht="12.75" hidden="1" x14ac:dyDescent="0.2">
      <c r="A286" s="14">
        <v>322</v>
      </c>
      <c r="B286" s="5" t="s">
        <v>13</v>
      </c>
      <c r="C286" s="15">
        <f t="shared" ref="C286:H286" si="253">SUM(C287:C291)</f>
        <v>206700</v>
      </c>
      <c r="D286" s="15">
        <f t="shared" si="253"/>
        <v>0</v>
      </c>
      <c r="E286" s="15">
        <f t="shared" si="253"/>
        <v>0</v>
      </c>
      <c r="F286" s="15">
        <f t="shared" si="253"/>
        <v>0</v>
      </c>
      <c r="G286" s="15">
        <f t="shared" si="253"/>
        <v>0</v>
      </c>
      <c r="H286" s="15">
        <f t="shared" si="253"/>
        <v>206700</v>
      </c>
      <c r="I286" s="41"/>
      <c r="J286" s="72"/>
    </row>
    <row r="287" spans="1:13" s="13" customFormat="1" ht="12.75" hidden="1" x14ac:dyDescent="0.2">
      <c r="A287" s="3">
        <v>3221</v>
      </c>
      <c r="B287" s="16" t="s">
        <v>14</v>
      </c>
      <c r="C287" s="17">
        <v>18550</v>
      </c>
      <c r="D287" s="17"/>
      <c r="E287" s="18"/>
      <c r="F287" s="18"/>
      <c r="G287" s="18"/>
      <c r="H287" s="17">
        <f t="shared" ref="H287:H291" si="254">C287-D287+E287-F287+G287</f>
        <v>18550</v>
      </c>
      <c r="I287" s="41"/>
      <c r="J287" s="72"/>
    </row>
    <row r="288" spans="1:13" s="13" customFormat="1" ht="12.75" hidden="1" x14ac:dyDescent="0.2">
      <c r="A288" s="3">
        <v>3222</v>
      </c>
      <c r="B288" s="16" t="s">
        <v>95</v>
      </c>
      <c r="C288" s="17">
        <v>150</v>
      </c>
      <c r="D288" s="18"/>
      <c r="E288" s="18"/>
      <c r="F288" s="18"/>
      <c r="G288" s="18"/>
      <c r="H288" s="17">
        <f t="shared" si="254"/>
        <v>150</v>
      </c>
      <c r="I288" s="41"/>
      <c r="J288" s="72"/>
    </row>
    <row r="289" spans="1:10" s="13" customFormat="1" ht="12.75" hidden="1" x14ac:dyDescent="0.2">
      <c r="A289" s="3">
        <v>3223</v>
      </c>
      <c r="B289" s="16" t="s">
        <v>16</v>
      </c>
      <c r="C289" s="17">
        <v>175800</v>
      </c>
      <c r="D289" s="18"/>
      <c r="E289" s="18"/>
      <c r="F289" s="18"/>
      <c r="G289" s="18"/>
      <c r="H289" s="17">
        <f t="shared" si="254"/>
        <v>175800</v>
      </c>
      <c r="I289" s="41"/>
      <c r="J289" s="72"/>
    </row>
    <row r="290" spans="1:10" s="13" customFormat="1" ht="12.75" hidden="1" x14ac:dyDescent="0.2">
      <c r="A290" s="3">
        <v>3224</v>
      </c>
      <c r="B290" s="16" t="s">
        <v>17</v>
      </c>
      <c r="C290" s="17">
        <v>2250</v>
      </c>
      <c r="D290" s="18"/>
      <c r="E290" s="18"/>
      <c r="F290" s="18"/>
      <c r="G290" s="18"/>
      <c r="H290" s="17">
        <f t="shared" si="254"/>
        <v>2250</v>
      </c>
      <c r="I290" s="41"/>
      <c r="J290" s="72"/>
    </row>
    <row r="291" spans="1:10" s="13" customFormat="1" ht="12.75" hidden="1" x14ac:dyDescent="0.2">
      <c r="A291" s="3">
        <v>3225</v>
      </c>
      <c r="B291" s="16" t="s">
        <v>18</v>
      </c>
      <c r="C291" s="17">
        <v>9950</v>
      </c>
      <c r="D291" s="18"/>
      <c r="E291" s="18"/>
      <c r="F291" s="18"/>
      <c r="G291" s="18"/>
      <c r="H291" s="17">
        <f t="shared" si="254"/>
        <v>9950</v>
      </c>
      <c r="I291" s="41"/>
      <c r="J291" s="72"/>
    </row>
    <row r="292" spans="1:10" s="13" customFormat="1" ht="12.75" hidden="1" x14ac:dyDescent="0.2">
      <c r="A292" s="14">
        <v>323</v>
      </c>
      <c r="B292" s="5" t="s">
        <v>20</v>
      </c>
      <c r="C292" s="15">
        <f>SUM(C293:C301)</f>
        <v>209200</v>
      </c>
      <c r="D292" s="15">
        <f>SUM(D293:D301)</f>
        <v>0</v>
      </c>
      <c r="E292" s="15">
        <f t="shared" ref="E292:H292" si="255">SUM(E293:E301)</f>
        <v>4000</v>
      </c>
      <c r="F292" s="15">
        <f t="shared" si="255"/>
        <v>0</v>
      </c>
      <c r="G292" s="15">
        <f t="shared" si="255"/>
        <v>0</v>
      </c>
      <c r="H292" s="15">
        <f t="shared" si="255"/>
        <v>213200</v>
      </c>
      <c r="I292" s="41"/>
      <c r="J292" s="72"/>
    </row>
    <row r="293" spans="1:10" s="13" customFormat="1" ht="12.75" hidden="1" x14ac:dyDescent="0.2">
      <c r="A293" s="3">
        <v>3231</v>
      </c>
      <c r="B293" s="16" t="s">
        <v>21</v>
      </c>
      <c r="C293" s="17">
        <v>12500</v>
      </c>
      <c r="D293" s="18"/>
      <c r="E293" s="18"/>
      <c r="F293" s="18"/>
      <c r="G293" s="18"/>
      <c r="H293" s="17">
        <f t="shared" ref="H293:H301" si="256">C293-D293+E293-F293+G293</f>
        <v>12500</v>
      </c>
      <c r="I293" s="41"/>
      <c r="J293" s="72"/>
    </row>
    <row r="294" spans="1:10" s="13" customFormat="1" ht="12.75" hidden="1" x14ac:dyDescent="0.2">
      <c r="A294" s="3">
        <v>3232</v>
      </c>
      <c r="B294" s="16" t="s">
        <v>22</v>
      </c>
      <c r="C294" s="17">
        <v>34550</v>
      </c>
      <c r="D294" s="17"/>
      <c r="E294" s="18"/>
      <c r="F294" s="18"/>
      <c r="G294" s="18"/>
      <c r="H294" s="17">
        <f t="shared" si="256"/>
        <v>34550</v>
      </c>
      <c r="I294" s="41"/>
      <c r="J294" s="72"/>
    </row>
    <row r="295" spans="1:10" s="13" customFormat="1" ht="12.75" hidden="1" x14ac:dyDescent="0.2">
      <c r="A295" s="3">
        <v>3233</v>
      </c>
      <c r="B295" s="16" t="s">
        <v>23</v>
      </c>
      <c r="C295" s="17">
        <v>650</v>
      </c>
      <c r="D295" s="17"/>
      <c r="E295" s="18"/>
      <c r="F295" s="18"/>
      <c r="G295" s="18"/>
      <c r="H295" s="17">
        <f t="shared" si="256"/>
        <v>650</v>
      </c>
      <c r="I295" s="41"/>
      <c r="J295" s="72"/>
    </row>
    <row r="296" spans="1:10" s="13" customFormat="1" ht="12.75" hidden="1" x14ac:dyDescent="0.2">
      <c r="A296" s="3">
        <v>3234</v>
      </c>
      <c r="B296" s="16" t="s">
        <v>24</v>
      </c>
      <c r="C296" s="17">
        <v>30650</v>
      </c>
      <c r="D296" s="18"/>
      <c r="E296" s="18"/>
      <c r="F296" s="18"/>
      <c r="G296" s="18"/>
      <c r="H296" s="17">
        <f t="shared" si="256"/>
        <v>30650</v>
      </c>
      <c r="I296" s="41"/>
      <c r="J296" s="72"/>
    </row>
    <row r="297" spans="1:10" s="13" customFormat="1" ht="12.75" hidden="1" x14ac:dyDescent="0.2">
      <c r="A297" s="3">
        <v>3235</v>
      </c>
      <c r="B297" s="16" t="s">
        <v>25</v>
      </c>
      <c r="C297" s="17">
        <v>4000</v>
      </c>
      <c r="D297" s="18"/>
      <c r="E297" s="18"/>
      <c r="F297" s="18"/>
      <c r="G297" s="18"/>
      <c r="H297" s="17">
        <f t="shared" si="256"/>
        <v>4000</v>
      </c>
      <c r="I297" s="41"/>
      <c r="J297" s="72"/>
    </row>
    <row r="298" spans="1:10" s="13" customFormat="1" ht="12.75" hidden="1" x14ac:dyDescent="0.2">
      <c r="A298" s="3">
        <v>3236</v>
      </c>
      <c r="B298" s="16" t="s">
        <v>26</v>
      </c>
      <c r="C298" s="17">
        <v>1350</v>
      </c>
      <c r="D298" s="18"/>
      <c r="E298" s="18"/>
      <c r="F298" s="18"/>
      <c r="G298" s="18"/>
      <c r="H298" s="17">
        <f t="shared" si="256"/>
        <v>1350</v>
      </c>
      <c r="I298" s="41"/>
      <c r="J298" s="72"/>
    </row>
    <row r="299" spans="1:10" s="13" customFormat="1" ht="12.75" hidden="1" x14ac:dyDescent="0.2">
      <c r="A299" s="3">
        <v>3237</v>
      </c>
      <c r="B299" s="16" t="s">
        <v>27</v>
      </c>
      <c r="C299" s="17">
        <v>16650</v>
      </c>
      <c r="D299" s="17"/>
      <c r="E299" s="18">
        <v>4000</v>
      </c>
      <c r="F299" s="18"/>
      <c r="G299" s="18"/>
      <c r="H299" s="17">
        <f t="shared" si="256"/>
        <v>20650</v>
      </c>
      <c r="I299" s="41"/>
      <c r="J299" s="72"/>
    </row>
    <row r="300" spans="1:10" s="13" customFormat="1" ht="12.75" hidden="1" x14ac:dyDescent="0.2">
      <c r="A300" s="3">
        <v>3238</v>
      </c>
      <c r="B300" s="16" t="s">
        <v>63</v>
      </c>
      <c r="C300" s="17">
        <v>6650</v>
      </c>
      <c r="D300" s="18"/>
      <c r="E300" s="18"/>
      <c r="F300" s="18"/>
      <c r="G300" s="18"/>
      <c r="H300" s="17">
        <f t="shared" si="256"/>
        <v>6650</v>
      </c>
      <c r="I300" s="41"/>
      <c r="J300" s="72"/>
    </row>
    <row r="301" spans="1:10" s="13" customFormat="1" ht="12.75" hidden="1" x14ac:dyDescent="0.2">
      <c r="A301" s="3">
        <v>3239</v>
      </c>
      <c r="B301" s="16" t="s">
        <v>28</v>
      </c>
      <c r="C301" s="17">
        <v>102200</v>
      </c>
      <c r="D301" s="18"/>
      <c r="E301" s="18"/>
      <c r="F301" s="18"/>
      <c r="G301" s="18"/>
      <c r="H301" s="17">
        <f t="shared" si="256"/>
        <v>102200</v>
      </c>
      <c r="I301" s="41"/>
      <c r="J301" s="72"/>
    </row>
    <row r="302" spans="1:10" s="13" customFormat="1" ht="12.75" hidden="1" x14ac:dyDescent="0.2">
      <c r="A302" s="14">
        <v>329</v>
      </c>
      <c r="B302" s="5" t="s">
        <v>30</v>
      </c>
      <c r="C302" s="19">
        <f t="shared" ref="C302:H302" si="257">SUM(C303:C304)</f>
        <v>1350</v>
      </c>
      <c r="D302" s="19">
        <f t="shared" si="257"/>
        <v>0</v>
      </c>
      <c r="E302" s="19">
        <f t="shared" si="257"/>
        <v>1000</v>
      </c>
      <c r="F302" s="19">
        <f t="shared" si="257"/>
        <v>0</v>
      </c>
      <c r="G302" s="19">
        <f t="shared" si="257"/>
        <v>0</v>
      </c>
      <c r="H302" s="19">
        <f t="shared" si="257"/>
        <v>2350</v>
      </c>
      <c r="I302" s="41"/>
      <c r="J302" s="72"/>
    </row>
    <row r="303" spans="1:10" s="13" customFormat="1" ht="12.75" hidden="1" x14ac:dyDescent="0.2">
      <c r="A303" s="3">
        <v>3292</v>
      </c>
      <c r="B303" s="16" t="s">
        <v>32</v>
      </c>
      <c r="C303" s="18">
        <v>1350</v>
      </c>
      <c r="D303" s="18"/>
      <c r="E303" s="18"/>
      <c r="F303" s="18"/>
      <c r="G303" s="18"/>
      <c r="H303" s="17">
        <f t="shared" ref="H303:H304" si="258">C303-D303+E303-F303+G303</f>
        <v>1350</v>
      </c>
      <c r="I303" s="41"/>
      <c r="J303" s="72"/>
    </row>
    <row r="304" spans="1:10" s="13" customFormat="1" ht="12.75" hidden="1" x14ac:dyDescent="0.2">
      <c r="A304" s="3">
        <v>3293</v>
      </c>
      <c r="B304" s="16" t="s">
        <v>33</v>
      </c>
      <c r="C304" s="23">
        <v>0</v>
      </c>
      <c r="D304" s="18"/>
      <c r="E304" s="18">
        <v>1000</v>
      </c>
      <c r="F304" s="18"/>
      <c r="G304" s="18"/>
      <c r="H304" s="17">
        <f t="shared" si="258"/>
        <v>1000</v>
      </c>
      <c r="I304" s="41"/>
      <c r="J304" s="72"/>
    </row>
    <row r="305" spans="1:13" s="13" customFormat="1" ht="25.5" x14ac:dyDescent="0.2">
      <c r="A305" s="79">
        <v>41</v>
      </c>
      <c r="B305" s="7" t="s">
        <v>147</v>
      </c>
      <c r="C305" s="8">
        <f>C306</f>
        <v>2650</v>
      </c>
      <c r="D305" s="8">
        <f t="shared" ref="D305" si="259">D306</f>
        <v>0</v>
      </c>
      <c r="E305" s="8">
        <f t="shared" ref="E305" si="260">E306</f>
        <v>0</v>
      </c>
      <c r="F305" s="8">
        <f t="shared" ref="F305" si="261">F306</f>
        <v>0</v>
      </c>
      <c r="G305" s="8">
        <f t="shared" ref="G305" si="262">G306</f>
        <v>0</v>
      </c>
      <c r="H305" s="8">
        <f t="shared" ref="H305" si="263">H306</f>
        <v>2650</v>
      </c>
      <c r="I305" s="41"/>
      <c r="J305" s="72"/>
      <c r="K305" s="77"/>
      <c r="L305" s="77"/>
      <c r="M305" s="77"/>
    </row>
    <row r="306" spans="1:13" s="13" customFormat="1" ht="12.75" hidden="1" x14ac:dyDescent="0.2">
      <c r="A306" s="14">
        <v>412</v>
      </c>
      <c r="B306" s="5" t="s">
        <v>75</v>
      </c>
      <c r="C306" s="19">
        <f t="shared" ref="C306:H312" si="264">SUM(C307:C307)</f>
        <v>2650</v>
      </c>
      <c r="D306" s="19">
        <f t="shared" si="264"/>
        <v>0</v>
      </c>
      <c r="E306" s="19">
        <f t="shared" si="264"/>
        <v>0</v>
      </c>
      <c r="F306" s="19">
        <f t="shared" si="264"/>
        <v>0</v>
      </c>
      <c r="G306" s="19">
        <f t="shared" si="264"/>
        <v>0</v>
      </c>
      <c r="H306" s="19">
        <f t="shared" si="264"/>
        <v>2650</v>
      </c>
      <c r="I306" s="41"/>
      <c r="J306" s="72"/>
    </row>
    <row r="307" spans="1:13" s="13" customFormat="1" ht="12.75" hidden="1" x14ac:dyDescent="0.2">
      <c r="A307" s="3">
        <v>4123</v>
      </c>
      <c r="B307" s="16" t="s">
        <v>78</v>
      </c>
      <c r="C307" s="18">
        <v>2650</v>
      </c>
      <c r="D307" s="18"/>
      <c r="E307" s="18"/>
      <c r="F307" s="18"/>
      <c r="G307" s="18"/>
      <c r="H307" s="17">
        <f t="shared" ref="H307" si="265">C307-D307+E307-F307+G307</f>
        <v>2650</v>
      </c>
      <c r="I307" s="41"/>
      <c r="J307" s="72"/>
    </row>
    <row r="308" spans="1:13" s="13" customFormat="1" ht="25.5" x14ac:dyDescent="0.2">
      <c r="A308" s="79">
        <v>42</v>
      </c>
      <c r="B308" s="7" t="s">
        <v>143</v>
      </c>
      <c r="C308" s="8">
        <f>C309</f>
        <v>0</v>
      </c>
      <c r="D308" s="8">
        <f t="shared" ref="D308" si="266">D309+D314</f>
        <v>0</v>
      </c>
      <c r="E308" s="8">
        <f t="shared" ref="E308" si="267">E309+E314</f>
        <v>1650</v>
      </c>
      <c r="F308" s="8">
        <f t="shared" ref="F308" si="268">F309+F314</f>
        <v>0</v>
      </c>
      <c r="G308" s="8">
        <f t="shared" ref="G308" si="269">G309+G314</f>
        <v>0</v>
      </c>
      <c r="H308" s="8">
        <f t="shared" ref="H308" si="270">H309+H314</f>
        <v>1650</v>
      </c>
      <c r="I308" s="41"/>
      <c r="J308" s="72"/>
      <c r="K308" s="77"/>
      <c r="L308" s="77"/>
      <c r="M308" s="77"/>
    </row>
    <row r="309" spans="1:13" s="13" customFormat="1" ht="12.75" hidden="1" x14ac:dyDescent="0.2">
      <c r="A309" s="14">
        <v>422</v>
      </c>
      <c r="B309" s="5" t="s">
        <v>88</v>
      </c>
      <c r="C309" s="19">
        <f t="shared" si="264"/>
        <v>0</v>
      </c>
      <c r="D309" s="19">
        <f t="shared" si="264"/>
        <v>0</v>
      </c>
      <c r="E309" s="19">
        <f t="shared" si="264"/>
        <v>1650</v>
      </c>
      <c r="F309" s="19">
        <f t="shared" si="264"/>
        <v>0</v>
      </c>
      <c r="G309" s="19">
        <f t="shared" si="264"/>
        <v>0</v>
      </c>
      <c r="H309" s="19">
        <f t="shared" si="264"/>
        <v>1650</v>
      </c>
      <c r="I309" s="41"/>
      <c r="J309" s="72"/>
    </row>
    <row r="310" spans="1:13" s="13" customFormat="1" ht="12.75" hidden="1" x14ac:dyDescent="0.2">
      <c r="A310" s="3">
        <v>4221</v>
      </c>
      <c r="B310" s="16" t="s">
        <v>117</v>
      </c>
      <c r="C310" s="18">
        <v>0</v>
      </c>
      <c r="D310" s="18"/>
      <c r="E310" s="18">
        <v>1650</v>
      </c>
      <c r="F310" s="18"/>
      <c r="G310" s="18"/>
      <c r="H310" s="17">
        <f t="shared" ref="H310" si="271">C310-D310+E310-F310+G310</f>
        <v>1650</v>
      </c>
      <c r="I310" s="41"/>
      <c r="J310" s="72"/>
    </row>
    <row r="311" spans="1:13" s="38" customFormat="1" ht="25.5" x14ac:dyDescent="0.25">
      <c r="A311" s="80">
        <v>45</v>
      </c>
      <c r="B311" s="81" t="s">
        <v>144</v>
      </c>
      <c r="C311" s="8">
        <f>C312</f>
        <v>4650</v>
      </c>
      <c r="D311" s="8">
        <f t="shared" ref="D311" si="272">SUM(D312)</f>
        <v>0</v>
      </c>
      <c r="E311" s="8">
        <f t="shared" ref="E311" si="273">SUM(E312)</f>
        <v>6000</v>
      </c>
      <c r="F311" s="8">
        <f t="shared" ref="F311" si="274">SUM(F312)</f>
        <v>0</v>
      </c>
      <c r="G311" s="8">
        <f t="shared" ref="G311" si="275">SUM(G312)</f>
        <v>0</v>
      </c>
      <c r="H311" s="8">
        <f t="shared" ref="H311" si="276">SUM(H312)</f>
        <v>10650</v>
      </c>
      <c r="I311" s="75"/>
      <c r="J311" s="72"/>
    </row>
    <row r="312" spans="1:13" s="13" customFormat="1" ht="12.75" hidden="1" x14ac:dyDescent="0.2">
      <c r="A312" s="14">
        <v>451</v>
      </c>
      <c r="B312" s="5" t="s">
        <v>96</v>
      </c>
      <c r="C312" s="19">
        <f t="shared" si="264"/>
        <v>4650</v>
      </c>
      <c r="D312" s="19">
        <f t="shared" si="264"/>
        <v>0</v>
      </c>
      <c r="E312" s="19">
        <f t="shared" si="264"/>
        <v>6000</v>
      </c>
      <c r="F312" s="19">
        <f t="shared" si="264"/>
        <v>0</v>
      </c>
      <c r="G312" s="19">
        <f t="shared" si="264"/>
        <v>0</v>
      </c>
      <c r="H312" s="19">
        <f t="shared" si="264"/>
        <v>10650</v>
      </c>
      <c r="I312" s="41"/>
      <c r="J312" s="72"/>
    </row>
    <row r="313" spans="1:13" s="13" customFormat="1" ht="12.75" hidden="1" x14ac:dyDescent="0.2">
      <c r="A313" s="3">
        <v>4511</v>
      </c>
      <c r="B313" s="16" t="s">
        <v>96</v>
      </c>
      <c r="C313" s="18">
        <v>4650</v>
      </c>
      <c r="D313" s="18"/>
      <c r="E313" s="18">
        <v>6000</v>
      </c>
      <c r="F313" s="18"/>
      <c r="G313" s="18"/>
      <c r="H313" s="17">
        <f t="shared" ref="H313" si="277">C313-D313+E313-F313+G313</f>
        <v>10650</v>
      </c>
      <c r="I313" s="41"/>
      <c r="J313" s="72"/>
    </row>
    <row r="315" spans="1:13" x14ac:dyDescent="0.25">
      <c r="A315" s="32"/>
    </row>
    <row r="316" spans="1:13" ht="16.5" x14ac:dyDescent="0.3">
      <c r="A316" s="94" t="s">
        <v>155</v>
      </c>
      <c r="B316" s="38"/>
      <c r="F316" s="102" t="s">
        <v>122</v>
      </c>
      <c r="G316" s="102"/>
      <c r="H316" s="102"/>
    </row>
    <row r="317" spans="1:13" ht="16.5" x14ac:dyDescent="0.3">
      <c r="A317" s="94" t="s">
        <v>156</v>
      </c>
      <c r="B317" s="38"/>
      <c r="F317" s="68"/>
      <c r="G317" s="69"/>
      <c r="H317" s="69"/>
    </row>
    <row r="318" spans="1:13" ht="16.5" x14ac:dyDescent="0.3">
      <c r="A318" s="94" t="s">
        <v>157</v>
      </c>
      <c r="B318" s="38"/>
      <c r="F318" s="103" t="s">
        <v>123</v>
      </c>
      <c r="G318" s="103"/>
      <c r="H318" s="103"/>
    </row>
    <row r="319" spans="1:13" x14ac:dyDescent="0.25">
      <c r="A319" s="38"/>
    </row>
    <row r="320" spans="1:13" x14ac:dyDescent="0.25">
      <c r="A320" s="38"/>
      <c r="F320" s="67"/>
      <c r="G320" s="67"/>
      <c r="H320" s="67"/>
    </row>
  </sheetData>
  <mergeCells count="25">
    <mergeCell ref="A271:B271"/>
    <mergeCell ref="F316:H316"/>
    <mergeCell ref="F318:H318"/>
    <mergeCell ref="A5:H5"/>
    <mergeCell ref="A84:B84"/>
    <mergeCell ref="A6:H6"/>
    <mergeCell ref="A7:H7"/>
    <mergeCell ref="D11:E11"/>
    <mergeCell ref="F11:F12"/>
    <mergeCell ref="G11:G12"/>
    <mergeCell ref="H11:H12"/>
    <mergeCell ref="C11:C12"/>
    <mergeCell ref="A17:B17"/>
    <mergeCell ref="A236:B236"/>
    <mergeCell ref="A144:B144"/>
    <mergeCell ref="A185:B185"/>
    <mergeCell ref="A1:B1"/>
    <mergeCell ref="A8:H8"/>
    <mergeCell ref="A11:A12"/>
    <mergeCell ref="B11:B12"/>
    <mergeCell ref="A197:B197"/>
    <mergeCell ref="A112:B112"/>
    <mergeCell ref="A180:B180"/>
    <mergeCell ref="A3:B3"/>
    <mergeCell ref="A2:B2"/>
  </mergeCells>
  <pageMargins left="0.31496062992125984" right="0.31496062992125984" top="0.35433070866141736" bottom="0.55118110236220474" header="0.31496062992125984" footer="0.31496062992125984"/>
  <pageSetup paperSize="9" scale="71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198"/>
  <sheetViews>
    <sheetView view="pageBreakPreview" zoomScale="145" zoomScaleNormal="115" zoomScaleSheetLayoutView="145" workbookViewId="0">
      <selection activeCell="H9" sqref="H9"/>
    </sheetView>
  </sheetViews>
  <sheetFormatPr defaultRowHeight="15" x14ac:dyDescent="0.25"/>
  <cols>
    <col min="1" max="1" width="9.7109375" customWidth="1"/>
    <col min="2" max="2" width="38.7109375" customWidth="1"/>
    <col min="3" max="6" width="14.7109375" customWidth="1"/>
    <col min="8" max="8" width="9.140625" style="38"/>
    <col min="9" max="9" width="13.85546875" customWidth="1"/>
    <col min="11" max="11" width="9.85546875" bestFit="1" customWidth="1"/>
  </cols>
  <sheetData>
    <row r="1" spans="1:11" ht="14.45" x14ac:dyDescent="0.3">
      <c r="A1" s="95" t="s">
        <v>61</v>
      </c>
      <c r="B1" s="95"/>
      <c r="C1" s="45"/>
      <c r="D1" s="45"/>
      <c r="E1" s="46"/>
      <c r="F1" s="47"/>
      <c r="G1" s="47"/>
      <c r="H1" s="89"/>
    </row>
    <row r="2" spans="1:11" ht="14.45" x14ac:dyDescent="0.3">
      <c r="A2" s="95" t="s">
        <v>106</v>
      </c>
      <c r="B2" s="95"/>
      <c r="C2" s="49"/>
      <c r="D2" s="49"/>
      <c r="E2" s="46"/>
      <c r="F2" s="47"/>
      <c r="G2" s="47"/>
      <c r="H2" s="90"/>
    </row>
    <row r="3" spans="1:11" ht="18" customHeight="1" x14ac:dyDescent="0.3">
      <c r="A3" s="101" t="s">
        <v>107</v>
      </c>
      <c r="B3" s="101"/>
      <c r="C3" s="49"/>
      <c r="D3" s="49"/>
      <c r="E3" s="50"/>
      <c r="F3" s="47"/>
      <c r="G3" s="47"/>
      <c r="H3" s="90"/>
    </row>
    <row r="4" spans="1:11" ht="18" customHeight="1" x14ac:dyDescent="0.3">
      <c r="C4" s="1"/>
      <c r="D4" s="1"/>
      <c r="E4" s="1"/>
      <c r="F4" s="1"/>
      <c r="G4" s="1"/>
      <c r="H4" s="75"/>
    </row>
    <row r="5" spans="1:11" ht="18" customHeight="1" x14ac:dyDescent="0.25">
      <c r="A5" s="112" t="s">
        <v>152</v>
      </c>
      <c r="B5" s="112"/>
      <c r="C5" s="112"/>
      <c r="D5" s="112"/>
      <c r="E5" s="112"/>
      <c r="F5" s="112"/>
      <c r="G5" s="52"/>
      <c r="H5" s="91"/>
    </row>
    <row r="6" spans="1:11" ht="18" customHeight="1" x14ac:dyDescent="0.35">
      <c r="A6" s="112" t="s">
        <v>124</v>
      </c>
      <c r="B6" s="112"/>
      <c r="C6" s="112"/>
      <c r="D6" s="112"/>
      <c r="E6" s="112"/>
      <c r="F6" s="112"/>
      <c r="G6" s="52"/>
      <c r="H6" s="91"/>
    </row>
    <row r="7" spans="1:11" ht="18" customHeight="1" x14ac:dyDescent="0.25">
      <c r="A7" s="112" t="s">
        <v>148</v>
      </c>
      <c r="B7" s="112"/>
      <c r="C7" s="112"/>
      <c r="D7" s="112"/>
      <c r="E7" s="112"/>
      <c r="F7" s="112"/>
      <c r="G7" s="52"/>
      <c r="H7" s="91"/>
    </row>
    <row r="8" spans="1:11" ht="18" x14ac:dyDescent="0.25">
      <c r="A8" s="112" t="s">
        <v>137</v>
      </c>
      <c r="B8" s="112"/>
      <c r="C8" s="112"/>
      <c r="D8" s="112"/>
      <c r="E8" s="112"/>
      <c r="F8" s="112"/>
      <c r="G8" s="1"/>
      <c r="H8" s="75"/>
    </row>
    <row r="9" spans="1:11" ht="14.45" x14ac:dyDescent="0.3">
      <c r="C9" s="1"/>
      <c r="D9" s="1"/>
      <c r="E9" s="1"/>
      <c r="F9" s="1"/>
    </row>
    <row r="10" spans="1:11" s="13" customFormat="1" ht="25.5" x14ac:dyDescent="0.2">
      <c r="A10" s="40" t="s">
        <v>51</v>
      </c>
      <c r="B10" s="40" t="s">
        <v>52</v>
      </c>
      <c r="C10" s="44" t="s">
        <v>149</v>
      </c>
      <c r="D10" s="44" t="s">
        <v>53</v>
      </c>
      <c r="E10" s="44" t="s">
        <v>54</v>
      </c>
      <c r="F10" s="44" t="s">
        <v>153</v>
      </c>
      <c r="H10" s="76"/>
    </row>
    <row r="11" spans="1:11" s="28" customFormat="1" ht="13.9" x14ac:dyDescent="0.3">
      <c r="A11" s="3"/>
      <c r="B11" s="3"/>
      <c r="C11" s="27">
        <v>1</v>
      </c>
      <c r="D11" s="27">
        <v>2</v>
      </c>
      <c r="E11" s="27">
        <v>3</v>
      </c>
      <c r="F11" s="27" t="s">
        <v>60</v>
      </c>
      <c r="G11" s="30"/>
      <c r="H11" s="92"/>
    </row>
    <row r="12" spans="1:11" s="28" customFormat="1" ht="13.9" x14ac:dyDescent="0.3">
      <c r="A12" s="6" t="s">
        <v>110</v>
      </c>
      <c r="B12" s="7" t="s">
        <v>61</v>
      </c>
      <c r="C12" s="8">
        <f>C13+C114</f>
        <v>1521050</v>
      </c>
      <c r="D12" s="8">
        <f>D13+D114</f>
        <v>4</v>
      </c>
      <c r="E12" s="8">
        <f>E13+E114</f>
        <v>200178</v>
      </c>
      <c r="F12" s="8">
        <f>F13+F114</f>
        <v>1721224</v>
      </c>
      <c r="G12" s="36"/>
      <c r="H12" s="36"/>
      <c r="I12" s="56"/>
    </row>
    <row r="13" spans="1:11" ht="14.45" x14ac:dyDescent="0.3">
      <c r="A13" s="34" t="s">
        <v>111</v>
      </c>
      <c r="B13" s="35" t="s">
        <v>61</v>
      </c>
      <c r="C13" s="9">
        <f>C19+C24+C29+C48+C14+C82+C88</f>
        <v>1205100</v>
      </c>
      <c r="D13" s="9">
        <f>D19+D24+D29+D48+D14+D82+D88</f>
        <v>4</v>
      </c>
      <c r="E13" s="9">
        <f>E19+E24+E29+E48+E14+E82+E88</f>
        <v>59624</v>
      </c>
      <c r="F13" s="9">
        <f>F19+F24+F29+F48+F14+F82+F88</f>
        <v>1264720</v>
      </c>
      <c r="G13" s="38"/>
      <c r="I13" s="56"/>
    </row>
    <row r="14" spans="1:11" ht="18" customHeight="1" x14ac:dyDescent="0.3">
      <c r="A14" s="24" t="s">
        <v>64</v>
      </c>
      <c r="B14" s="11" t="s">
        <v>1</v>
      </c>
      <c r="C14" s="12">
        <f>C15</f>
        <v>0</v>
      </c>
      <c r="D14" s="12">
        <f t="shared" ref="D14:F15" si="0">D15</f>
        <v>0</v>
      </c>
      <c r="E14" s="12">
        <f t="shared" si="0"/>
        <v>28754</v>
      </c>
      <c r="F14" s="12">
        <f t="shared" si="0"/>
        <v>28754</v>
      </c>
      <c r="G14" s="38"/>
      <c r="K14" s="1"/>
    </row>
    <row r="15" spans="1:11" ht="14.45" x14ac:dyDescent="0.3">
      <c r="A15" s="111" t="s">
        <v>56</v>
      </c>
      <c r="B15" s="111"/>
      <c r="C15" s="29">
        <f>C16</f>
        <v>0</v>
      </c>
      <c r="D15" s="29">
        <f t="shared" si="0"/>
        <v>0</v>
      </c>
      <c r="E15" s="29">
        <f t="shared" si="0"/>
        <v>28754</v>
      </c>
      <c r="F15" s="29">
        <f t="shared" si="0"/>
        <v>28754</v>
      </c>
      <c r="G15" s="38"/>
      <c r="K15" s="1"/>
    </row>
    <row r="16" spans="1:11" s="38" customFormat="1" ht="25.5" x14ac:dyDescent="0.25">
      <c r="A16" s="80">
        <v>36</v>
      </c>
      <c r="B16" s="81" t="s">
        <v>146</v>
      </c>
      <c r="C16" s="8">
        <f>C17</f>
        <v>0</v>
      </c>
      <c r="D16" s="8">
        <f t="shared" ref="D16:F16" si="1">D17</f>
        <v>0</v>
      </c>
      <c r="E16" s="8">
        <f t="shared" si="1"/>
        <v>28754</v>
      </c>
      <c r="F16" s="8">
        <f t="shared" si="1"/>
        <v>28754</v>
      </c>
      <c r="I16" s="75"/>
    </row>
    <row r="17" spans="1:11" ht="25.5" hidden="1" x14ac:dyDescent="0.25">
      <c r="A17" s="42">
        <v>369</v>
      </c>
      <c r="B17" s="57" t="s">
        <v>125</v>
      </c>
      <c r="C17" s="15">
        <f t="shared" ref="C17:F17" si="2">SUM(C18)</f>
        <v>0</v>
      </c>
      <c r="D17" s="15">
        <f t="shared" si="2"/>
        <v>0</v>
      </c>
      <c r="E17" s="15">
        <f t="shared" si="2"/>
        <v>28754</v>
      </c>
      <c r="F17" s="15">
        <f t="shared" si="2"/>
        <v>28754</v>
      </c>
      <c r="G17" s="38"/>
      <c r="I17" s="1"/>
      <c r="K17" s="1"/>
    </row>
    <row r="18" spans="1:11" ht="26.25" hidden="1" customHeight="1" x14ac:dyDescent="0.25">
      <c r="A18" s="43">
        <v>3691</v>
      </c>
      <c r="B18" s="58" t="s">
        <v>126</v>
      </c>
      <c r="C18" s="17">
        <v>0</v>
      </c>
      <c r="D18" s="17">
        <v>0</v>
      </c>
      <c r="E18" s="17">
        <v>28754</v>
      </c>
      <c r="F18" s="17">
        <f t="shared" ref="F18" si="3">C18-D18+E18</f>
        <v>28754</v>
      </c>
      <c r="G18" s="38"/>
    </row>
    <row r="19" spans="1:11" ht="27.6" x14ac:dyDescent="0.3">
      <c r="A19" s="24" t="s">
        <v>71</v>
      </c>
      <c r="B19" s="11" t="s">
        <v>72</v>
      </c>
      <c r="C19" s="59">
        <f>C20</f>
        <v>54000</v>
      </c>
      <c r="D19" s="59">
        <f t="shared" ref="D19:F19" si="4">D20</f>
        <v>4</v>
      </c>
      <c r="E19" s="59">
        <f t="shared" si="4"/>
        <v>0</v>
      </c>
      <c r="F19" s="59">
        <f t="shared" si="4"/>
        <v>53996</v>
      </c>
      <c r="G19" s="38"/>
      <c r="I19" s="1"/>
    </row>
    <row r="20" spans="1:11" ht="15" customHeight="1" x14ac:dyDescent="0.25">
      <c r="A20" s="111" t="s">
        <v>58</v>
      </c>
      <c r="B20" s="111"/>
      <c r="C20" s="29">
        <f>C21</f>
        <v>54000</v>
      </c>
      <c r="D20" s="29">
        <f t="shared" ref="D20:F21" si="5">D21</f>
        <v>4</v>
      </c>
      <c r="E20" s="29">
        <f t="shared" si="5"/>
        <v>0</v>
      </c>
      <c r="F20" s="29">
        <f t="shared" si="5"/>
        <v>53996</v>
      </c>
      <c r="G20" s="38"/>
      <c r="I20" s="1"/>
    </row>
    <row r="21" spans="1:11" s="38" customFormat="1" ht="25.5" x14ac:dyDescent="0.25">
      <c r="A21" s="80">
        <v>45</v>
      </c>
      <c r="B21" s="81" t="s">
        <v>144</v>
      </c>
      <c r="C21" s="8">
        <f>C22</f>
        <v>54000</v>
      </c>
      <c r="D21" s="8">
        <f t="shared" si="5"/>
        <v>4</v>
      </c>
      <c r="E21" s="8">
        <f t="shared" si="5"/>
        <v>0</v>
      </c>
      <c r="F21" s="8">
        <f t="shared" si="5"/>
        <v>53996</v>
      </c>
      <c r="I21" s="75"/>
    </row>
    <row r="22" spans="1:11" s="38" customFormat="1" hidden="1" x14ac:dyDescent="0.25">
      <c r="A22" s="25">
        <v>451</v>
      </c>
      <c r="B22" s="26" t="s">
        <v>96</v>
      </c>
      <c r="C22" s="19">
        <v>54000</v>
      </c>
      <c r="D22" s="19">
        <v>4</v>
      </c>
      <c r="E22" s="19">
        <v>0</v>
      </c>
      <c r="F22" s="19">
        <v>53996</v>
      </c>
      <c r="I22" s="75"/>
    </row>
    <row r="23" spans="1:11" hidden="1" x14ac:dyDescent="0.25">
      <c r="A23" s="21">
        <v>4511</v>
      </c>
      <c r="B23" s="22" t="s">
        <v>96</v>
      </c>
      <c r="C23" s="17">
        <v>54000</v>
      </c>
      <c r="D23" s="17">
        <v>4</v>
      </c>
      <c r="E23" s="17"/>
      <c r="F23" s="17">
        <f t="shared" ref="F23" si="6">C23-D23+E23</f>
        <v>53996</v>
      </c>
      <c r="G23" s="38"/>
    </row>
    <row r="24" spans="1:11" x14ac:dyDescent="0.25">
      <c r="A24" s="24" t="s">
        <v>76</v>
      </c>
      <c r="B24" s="11" t="s">
        <v>77</v>
      </c>
      <c r="C24" s="12">
        <f t="shared" ref="C24:F27" si="7">C25</f>
        <v>150</v>
      </c>
      <c r="D24" s="12">
        <f t="shared" si="7"/>
        <v>0</v>
      </c>
      <c r="E24" s="12">
        <f t="shared" si="7"/>
        <v>370</v>
      </c>
      <c r="F24" s="12">
        <f t="shared" si="7"/>
        <v>520</v>
      </c>
      <c r="G24" s="38"/>
    </row>
    <row r="25" spans="1:11" s="32" customFormat="1" x14ac:dyDescent="0.25">
      <c r="A25" s="111" t="s">
        <v>59</v>
      </c>
      <c r="B25" s="111"/>
      <c r="C25" s="29">
        <f>C26</f>
        <v>150</v>
      </c>
      <c r="D25" s="29">
        <f t="shared" si="7"/>
        <v>0</v>
      </c>
      <c r="E25" s="29">
        <f t="shared" si="7"/>
        <v>370</v>
      </c>
      <c r="F25" s="29">
        <f t="shared" si="7"/>
        <v>520</v>
      </c>
      <c r="G25" s="93"/>
      <c r="H25" s="93"/>
    </row>
    <row r="26" spans="1:11" s="38" customFormat="1" ht="25.5" x14ac:dyDescent="0.25">
      <c r="A26" s="80">
        <v>45</v>
      </c>
      <c r="B26" s="81" t="s">
        <v>144</v>
      </c>
      <c r="C26" s="8">
        <f>C27</f>
        <v>150</v>
      </c>
      <c r="D26" s="8">
        <f t="shared" si="7"/>
        <v>0</v>
      </c>
      <c r="E26" s="8">
        <f t="shared" si="7"/>
        <v>370</v>
      </c>
      <c r="F26" s="8">
        <f t="shared" si="7"/>
        <v>520</v>
      </c>
      <c r="I26" s="75"/>
    </row>
    <row r="27" spans="1:11" ht="25.5" hidden="1" x14ac:dyDescent="0.25">
      <c r="A27" s="14">
        <v>424</v>
      </c>
      <c r="B27" s="5" t="s">
        <v>79</v>
      </c>
      <c r="C27" s="60">
        <f>C28</f>
        <v>150</v>
      </c>
      <c r="D27" s="60">
        <f t="shared" si="7"/>
        <v>0</v>
      </c>
      <c r="E27" s="60">
        <f t="shared" si="7"/>
        <v>370</v>
      </c>
      <c r="F27" s="60">
        <f t="shared" si="7"/>
        <v>520</v>
      </c>
      <c r="G27" s="38"/>
    </row>
    <row r="28" spans="1:11" ht="24.95" hidden="1" customHeight="1" x14ac:dyDescent="0.25">
      <c r="A28" s="21">
        <v>4244</v>
      </c>
      <c r="B28" s="22" t="s">
        <v>80</v>
      </c>
      <c r="C28" s="23">
        <v>150</v>
      </c>
      <c r="D28" s="17"/>
      <c r="E28" s="17">
        <v>370</v>
      </c>
      <c r="F28" s="17">
        <f>C28-D28+E28</f>
        <v>520</v>
      </c>
      <c r="G28" s="38"/>
    </row>
    <row r="29" spans="1:11" ht="25.5" x14ac:dyDescent="0.25">
      <c r="A29" s="24" t="s">
        <v>91</v>
      </c>
      <c r="B29" s="11" t="s">
        <v>92</v>
      </c>
      <c r="C29" s="12">
        <f>C30</f>
        <v>663600</v>
      </c>
      <c r="D29" s="12">
        <f t="shared" ref="D29:F29" si="8">D30</f>
        <v>0</v>
      </c>
      <c r="E29" s="12">
        <f t="shared" si="8"/>
        <v>0</v>
      </c>
      <c r="F29" s="12">
        <f t="shared" si="8"/>
        <v>663600</v>
      </c>
      <c r="G29" s="38"/>
      <c r="I29" s="1"/>
    </row>
    <row r="30" spans="1:11" x14ac:dyDescent="0.25">
      <c r="A30" s="111" t="s">
        <v>57</v>
      </c>
      <c r="B30" s="111"/>
      <c r="C30" s="29">
        <f>C31+C37+C40+C45</f>
        <v>663600</v>
      </c>
      <c r="D30" s="29">
        <f t="shared" ref="D30:F30" si="9">D31+D37+D40+D45</f>
        <v>0</v>
      </c>
      <c r="E30" s="29">
        <f t="shared" si="9"/>
        <v>0</v>
      </c>
      <c r="F30" s="29">
        <f t="shared" si="9"/>
        <v>663600</v>
      </c>
      <c r="G30" s="38"/>
    </row>
    <row r="31" spans="1:11" s="38" customFormat="1" x14ac:dyDescent="0.25">
      <c r="A31" s="80">
        <v>32</v>
      </c>
      <c r="B31" s="81" t="s">
        <v>139</v>
      </c>
      <c r="C31" s="8">
        <f>C32+C35</f>
        <v>55100</v>
      </c>
      <c r="D31" s="8">
        <f t="shared" ref="D31:F31" si="10">D32+D35</f>
        <v>0</v>
      </c>
      <c r="E31" s="8">
        <f t="shared" si="10"/>
        <v>0</v>
      </c>
      <c r="F31" s="8">
        <f t="shared" si="10"/>
        <v>55100</v>
      </c>
      <c r="I31" s="75"/>
    </row>
    <row r="32" spans="1:11" hidden="1" x14ac:dyDescent="0.25">
      <c r="A32" s="61">
        <v>322</v>
      </c>
      <c r="B32" s="62" t="s">
        <v>89</v>
      </c>
      <c r="C32" s="63">
        <f>SUM(C33:C34)</f>
        <v>48450</v>
      </c>
      <c r="D32" s="63">
        <f t="shared" ref="D32:F32" si="11">SUM(D33:D34)</f>
        <v>0</v>
      </c>
      <c r="E32" s="63">
        <f t="shared" si="11"/>
        <v>0</v>
      </c>
      <c r="F32" s="63">
        <f t="shared" si="11"/>
        <v>48450</v>
      </c>
      <c r="G32" s="38"/>
    </row>
    <row r="33" spans="1:9" hidden="1" x14ac:dyDescent="0.25">
      <c r="A33" s="64">
        <v>3221</v>
      </c>
      <c r="B33" s="65" t="s">
        <v>14</v>
      </c>
      <c r="C33" s="17">
        <v>33200</v>
      </c>
      <c r="D33" s="17"/>
      <c r="E33" s="17"/>
      <c r="F33" s="17">
        <f t="shared" ref="F33" si="12">C33-D33+E33</f>
        <v>33200</v>
      </c>
      <c r="G33" s="38"/>
    </row>
    <row r="34" spans="1:9" hidden="1" x14ac:dyDescent="0.25">
      <c r="A34" s="64">
        <v>3225</v>
      </c>
      <c r="B34" s="65" t="s">
        <v>90</v>
      </c>
      <c r="C34" s="17">
        <v>15250</v>
      </c>
      <c r="D34" s="17"/>
      <c r="E34" s="17"/>
      <c r="F34" s="17">
        <f t="shared" ref="F34" si="13">C34-D34+E34</f>
        <v>15250</v>
      </c>
      <c r="G34" s="38"/>
    </row>
    <row r="35" spans="1:9" hidden="1" x14ac:dyDescent="0.25">
      <c r="A35" s="61">
        <v>323</v>
      </c>
      <c r="B35" s="5" t="s">
        <v>69</v>
      </c>
      <c r="C35" s="63">
        <f>SUM(C36)</f>
        <v>6650</v>
      </c>
      <c r="D35" s="63">
        <f t="shared" ref="D35:F35" si="14">SUM(D36)</f>
        <v>0</v>
      </c>
      <c r="E35" s="63">
        <f t="shared" si="14"/>
        <v>0</v>
      </c>
      <c r="F35" s="63">
        <f t="shared" si="14"/>
        <v>6650</v>
      </c>
      <c r="G35" s="38"/>
    </row>
    <row r="36" spans="1:9" hidden="1" x14ac:dyDescent="0.25">
      <c r="A36" s="64">
        <v>3239</v>
      </c>
      <c r="B36" s="65" t="s">
        <v>28</v>
      </c>
      <c r="C36" s="18">
        <v>6650</v>
      </c>
      <c r="D36" s="17"/>
      <c r="E36" s="17"/>
      <c r="F36" s="17">
        <f t="shared" ref="F36" si="15">C36-D36+E36</f>
        <v>6650</v>
      </c>
      <c r="G36" s="38"/>
    </row>
    <row r="37" spans="1:9" s="38" customFormat="1" ht="25.5" x14ac:dyDescent="0.25">
      <c r="A37" s="80">
        <v>36</v>
      </c>
      <c r="B37" s="81" t="s">
        <v>146</v>
      </c>
      <c r="C37" s="8">
        <f>C38</f>
        <v>142700</v>
      </c>
      <c r="D37" s="8">
        <f t="shared" ref="D37:F37" si="16">D38</f>
        <v>0</v>
      </c>
      <c r="E37" s="8">
        <f t="shared" si="16"/>
        <v>0</v>
      </c>
      <c r="F37" s="8">
        <f t="shared" si="16"/>
        <v>142700</v>
      </c>
      <c r="I37" s="75"/>
    </row>
    <row r="38" spans="1:9" ht="25.5" hidden="1" x14ac:dyDescent="0.25">
      <c r="A38" s="25">
        <v>366</v>
      </c>
      <c r="B38" s="5" t="s">
        <v>103</v>
      </c>
      <c r="C38" s="63">
        <f>SUM(C39:C39)</f>
        <v>142700</v>
      </c>
      <c r="D38" s="63">
        <f>SUM(D39:D39)</f>
        <v>0</v>
      </c>
      <c r="E38" s="63">
        <f>SUM(E39:E39)</f>
        <v>0</v>
      </c>
      <c r="F38" s="63">
        <f>SUM(F39:F39)</f>
        <v>142700</v>
      </c>
      <c r="G38" s="38"/>
    </row>
    <row r="39" spans="1:9" ht="25.5" hidden="1" x14ac:dyDescent="0.25">
      <c r="A39" s="21">
        <v>3661</v>
      </c>
      <c r="B39" s="22" t="s">
        <v>118</v>
      </c>
      <c r="C39" s="17">
        <v>142700</v>
      </c>
      <c r="D39" s="17"/>
      <c r="E39" s="17"/>
      <c r="F39" s="17">
        <f t="shared" ref="F39" si="17">C39-D39+E39</f>
        <v>142700</v>
      </c>
      <c r="G39" s="38"/>
    </row>
    <row r="40" spans="1:9" s="38" customFormat="1" x14ac:dyDescent="0.25">
      <c r="A40" s="80">
        <v>38</v>
      </c>
      <c r="B40" s="81" t="s">
        <v>142</v>
      </c>
      <c r="C40" s="8">
        <f>C41+C43</f>
        <v>455200</v>
      </c>
      <c r="D40" s="8">
        <f t="shared" ref="D40:F40" si="18">D41+D43</f>
        <v>0</v>
      </c>
      <c r="E40" s="8">
        <f t="shared" si="18"/>
        <v>0</v>
      </c>
      <c r="F40" s="8">
        <f t="shared" si="18"/>
        <v>455200</v>
      </c>
      <c r="I40" s="75"/>
    </row>
    <row r="41" spans="1:9" hidden="1" x14ac:dyDescent="0.25">
      <c r="A41" s="25">
        <v>381</v>
      </c>
      <c r="B41" s="5" t="s">
        <v>70</v>
      </c>
      <c r="C41" s="63">
        <f>SUM(C42:C42)</f>
        <v>375600</v>
      </c>
      <c r="D41" s="63">
        <f>SUM(D42:D42)</f>
        <v>0</v>
      </c>
      <c r="E41" s="63">
        <f>SUM(E42:E42)</f>
        <v>0</v>
      </c>
      <c r="F41" s="63">
        <f>SUM(F42:F42)</f>
        <v>375600</v>
      </c>
      <c r="G41" s="38"/>
    </row>
    <row r="42" spans="1:9" hidden="1" x14ac:dyDescent="0.25">
      <c r="A42" s="21">
        <v>3811</v>
      </c>
      <c r="B42" s="22" t="s">
        <v>39</v>
      </c>
      <c r="C42" s="17">
        <v>375600</v>
      </c>
      <c r="D42" s="17"/>
      <c r="E42" s="17"/>
      <c r="F42" s="17">
        <f t="shared" ref="F42" si="19">C42-D42+E42</f>
        <v>375600</v>
      </c>
      <c r="G42" s="38"/>
    </row>
    <row r="43" spans="1:9" hidden="1" x14ac:dyDescent="0.25">
      <c r="A43" s="14">
        <v>382</v>
      </c>
      <c r="B43" s="5" t="s">
        <v>93</v>
      </c>
      <c r="C43" s="63">
        <f t="shared" ref="C43:F43" si="20">SUM(C44)</f>
        <v>79600</v>
      </c>
      <c r="D43" s="63">
        <f t="shared" si="20"/>
        <v>0</v>
      </c>
      <c r="E43" s="63">
        <f t="shared" si="20"/>
        <v>0</v>
      </c>
      <c r="F43" s="63">
        <f t="shared" si="20"/>
        <v>79600</v>
      </c>
      <c r="G43" s="38"/>
    </row>
    <row r="44" spans="1:9" hidden="1" x14ac:dyDescent="0.25">
      <c r="A44" s="21">
        <v>3821</v>
      </c>
      <c r="B44" s="22" t="s">
        <v>94</v>
      </c>
      <c r="C44" s="17">
        <v>79600</v>
      </c>
      <c r="D44" s="17"/>
      <c r="E44" s="17"/>
      <c r="F44" s="17">
        <f t="shared" ref="F44" si="21">C44-D44+E44</f>
        <v>79600</v>
      </c>
      <c r="G44" s="38"/>
    </row>
    <row r="45" spans="1:9" s="38" customFormat="1" ht="25.5" x14ac:dyDescent="0.25">
      <c r="A45" s="80">
        <v>42</v>
      </c>
      <c r="B45" s="81" t="s">
        <v>143</v>
      </c>
      <c r="C45" s="8">
        <f>C46</f>
        <v>10600</v>
      </c>
      <c r="D45" s="8">
        <f t="shared" ref="D45:F45" si="22">D46</f>
        <v>0</v>
      </c>
      <c r="E45" s="8">
        <f t="shared" si="22"/>
        <v>0</v>
      </c>
      <c r="F45" s="8">
        <f t="shared" si="22"/>
        <v>10600</v>
      </c>
      <c r="I45" s="75"/>
    </row>
    <row r="46" spans="1:9" hidden="1" x14ac:dyDescent="0.25">
      <c r="A46" s="25">
        <v>422</v>
      </c>
      <c r="B46" s="5" t="s">
        <v>88</v>
      </c>
      <c r="C46" s="63">
        <f>SUM(C47:C47)</f>
        <v>10600</v>
      </c>
      <c r="D46" s="63">
        <f>SUM(D47:D47)</f>
        <v>0</v>
      </c>
      <c r="E46" s="63">
        <f>SUM(E47:E47)</f>
        <v>0</v>
      </c>
      <c r="F46" s="63">
        <f>SUM(F47:F47)</f>
        <v>10600</v>
      </c>
      <c r="G46" s="38"/>
    </row>
    <row r="47" spans="1:9" hidden="1" x14ac:dyDescent="0.25">
      <c r="A47" s="21">
        <v>4223</v>
      </c>
      <c r="B47" s="66" t="s">
        <v>44</v>
      </c>
      <c r="C47" s="18">
        <v>10600</v>
      </c>
      <c r="D47" s="17"/>
      <c r="E47" s="17"/>
      <c r="F47" s="17">
        <f t="shared" ref="F47" si="23">C47-D47+E47</f>
        <v>10600</v>
      </c>
      <c r="G47" s="38"/>
    </row>
    <row r="48" spans="1:9" ht="38.25" x14ac:dyDescent="0.25">
      <c r="A48" s="24" t="s">
        <v>83</v>
      </c>
      <c r="B48" s="11" t="s">
        <v>84</v>
      </c>
      <c r="C48" s="12">
        <f t="shared" ref="C48:F48" si="24">C49</f>
        <v>439350</v>
      </c>
      <c r="D48" s="12">
        <f t="shared" si="24"/>
        <v>0</v>
      </c>
      <c r="E48" s="12">
        <f t="shared" si="24"/>
        <v>0</v>
      </c>
      <c r="F48" s="12">
        <f t="shared" si="24"/>
        <v>439350</v>
      </c>
      <c r="G48" s="38"/>
    </row>
    <row r="49" spans="1:9" x14ac:dyDescent="0.25">
      <c r="A49" s="111" t="s">
        <v>105</v>
      </c>
      <c r="B49" s="111"/>
      <c r="C49" s="29">
        <f>C50+C58+C75+C78</f>
        <v>439350</v>
      </c>
      <c r="D49" s="29">
        <f t="shared" ref="D49:F49" si="25">D50+D58+D75+D78</f>
        <v>0</v>
      </c>
      <c r="E49" s="29">
        <f t="shared" si="25"/>
        <v>0</v>
      </c>
      <c r="F49" s="29">
        <f t="shared" si="25"/>
        <v>439350</v>
      </c>
      <c r="G49" s="38"/>
    </row>
    <row r="50" spans="1:9" s="38" customFormat="1" x14ac:dyDescent="0.25">
      <c r="A50" s="80">
        <v>31</v>
      </c>
      <c r="B50" s="81" t="s">
        <v>138</v>
      </c>
      <c r="C50" s="8">
        <f>C51+C54+C56</f>
        <v>48300</v>
      </c>
      <c r="D50" s="8">
        <f t="shared" ref="D50:F50" si="26">D51+D54+D56</f>
        <v>0</v>
      </c>
      <c r="E50" s="8">
        <f t="shared" si="26"/>
        <v>0</v>
      </c>
      <c r="F50" s="8">
        <f t="shared" si="26"/>
        <v>48300</v>
      </c>
      <c r="I50" s="75"/>
    </row>
    <row r="51" spans="1:9" hidden="1" x14ac:dyDescent="0.25">
      <c r="A51" s="14">
        <v>311</v>
      </c>
      <c r="B51" s="5" t="s">
        <v>85</v>
      </c>
      <c r="C51" s="19">
        <f t="shared" ref="C51:D51" si="27">C52+C53</f>
        <v>41550</v>
      </c>
      <c r="D51" s="19">
        <f t="shared" si="27"/>
        <v>0</v>
      </c>
      <c r="E51" s="19">
        <f t="shared" ref="E51:F51" si="28">E52+E53</f>
        <v>0</v>
      </c>
      <c r="F51" s="19">
        <f t="shared" si="28"/>
        <v>41550</v>
      </c>
      <c r="G51" s="38"/>
    </row>
    <row r="52" spans="1:9" hidden="1" x14ac:dyDescent="0.25">
      <c r="A52" s="3">
        <v>3111</v>
      </c>
      <c r="B52" s="16" t="s">
        <v>3</v>
      </c>
      <c r="C52" s="17">
        <v>39950</v>
      </c>
      <c r="D52" s="17"/>
      <c r="E52" s="17"/>
      <c r="F52" s="17">
        <f t="shared" ref="F52:F53" si="29">C52-D52+E52</f>
        <v>39950</v>
      </c>
      <c r="G52" s="38"/>
    </row>
    <row r="53" spans="1:9" s="13" customFormat="1" hidden="1" x14ac:dyDescent="0.25">
      <c r="A53" s="21">
        <v>3113</v>
      </c>
      <c r="B53" s="22" t="s">
        <v>4</v>
      </c>
      <c r="C53" s="17">
        <v>1600</v>
      </c>
      <c r="D53" s="17"/>
      <c r="E53" s="17"/>
      <c r="F53" s="17">
        <f t="shared" si="29"/>
        <v>1600</v>
      </c>
      <c r="G53" s="38"/>
      <c r="H53" s="38"/>
      <c r="I53" s="41"/>
    </row>
    <row r="54" spans="1:9" hidden="1" x14ac:dyDescent="0.25">
      <c r="A54" s="14">
        <v>312</v>
      </c>
      <c r="B54" s="5" t="s">
        <v>5</v>
      </c>
      <c r="C54" s="19">
        <f t="shared" ref="C54:F54" si="30">C55</f>
        <v>800</v>
      </c>
      <c r="D54" s="19">
        <f t="shared" si="30"/>
        <v>0</v>
      </c>
      <c r="E54" s="19">
        <f t="shared" si="30"/>
        <v>0</v>
      </c>
      <c r="F54" s="19">
        <f t="shared" si="30"/>
        <v>800</v>
      </c>
      <c r="G54" s="38"/>
    </row>
    <row r="55" spans="1:9" hidden="1" x14ac:dyDescent="0.25">
      <c r="A55" s="3">
        <v>3121</v>
      </c>
      <c r="B55" s="16" t="s">
        <v>5</v>
      </c>
      <c r="C55" s="17">
        <v>800</v>
      </c>
      <c r="D55" s="17"/>
      <c r="E55" s="17"/>
      <c r="F55" s="17">
        <f t="shared" ref="F55" si="31">C55-D55+E55</f>
        <v>800</v>
      </c>
      <c r="G55" s="38"/>
    </row>
    <row r="56" spans="1:9" hidden="1" x14ac:dyDescent="0.25">
      <c r="A56" s="14">
        <v>313</v>
      </c>
      <c r="B56" s="5" t="s">
        <v>86</v>
      </c>
      <c r="C56" s="19">
        <f t="shared" ref="C56:D56" si="32">SUM(C57:C57)</f>
        <v>5950</v>
      </c>
      <c r="D56" s="19">
        <f t="shared" si="32"/>
        <v>0</v>
      </c>
      <c r="E56" s="19">
        <f>SUM(E57:E57)</f>
        <v>0</v>
      </c>
      <c r="F56" s="19">
        <f>SUM(F57:F57)</f>
        <v>5950</v>
      </c>
      <c r="G56" s="38"/>
    </row>
    <row r="57" spans="1:9" hidden="1" x14ac:dyDescent="0.25">
      <c r="A57" s="3">
        <v>3132</v>
      </c>
      <c r="B57" s="16" t="s">
        <v>87</v>
      </c>
      <c r="C57" s="18">
        <v>5950</v>
      </c>
      <c r="D57" s="17"/>
      <c r="E57" s="17"/>
      <c r="F57" s="17">
        <f t="shared" ref="F57" si="33">C57-D57+E57</f>
        <v>5950</v>
      </c>
      <c r="G57" s="38"/>
    </row>
    <row r="58" spans="1:9" s="38" customFormat="1" x14ac:dyDescent="0.25">
      <c r="A58" s="80">
        <v>32</v>
      </c>
      <c r="B58" s="81" t="s">
        <v>139</v>
      </c>
      <c r="C58" s="8">
        <f>C59+C62+C66+C73</f>
        <v>86600</v>
      </c>
      <c r="D58" s="8">
        <f t="shared" ref="D58:F58" si="34">D59+D62+D66+D73</f>
        <v>0</v>
      </c>
      <c r="E58" s="8">
        <f t="shared" si="34"/>
        <v>0</v>
      </c>
      <c r="F58" s="8">
        <f t="shared" si="34"/>
        <v>86600</v>
      </c>
      <c r="I58" s="75"/>
    </row>
    <row r="59" spans="1:9" hidden="1" x14ac:dyDescent="0.25">
      <c r="A59" s="14">
        <v>321</v>
      </c>
      <c r="B59" s="5" t="s">
        <v>9</v>
      </c>
      <c r="C59" s="19">
        <f t="shared" ref="C59:D59" si="35">SUM(C60:C61)</f>
        <v>11250</v>
      </c>
      <c r="D59" s="19">
        <f t="shared" si="35"/>
        <v>0</v>
      </c>
      <c r="E59" s="19">
        <f t="shared" ref="E59:F59" si="36">SUM(E60:E61)</f>
        <v>0</v>
      </c>
      <c r="F59" s="19">
        <f t="shared" si="36"/>
        <v>11250</v>
      </c>
      <c r="G59" s="38"/>
    </row>
    <row r="60" spans="1:9" hidden="1" x14ac:dyDescent="0.25">
      <c r="A60" s="3">
        <v>3211</v>
      </c>
      <c r="B60" s="16" t="s">
        <v>10</v>
      </c>
      <c r="C60" s="18">
        <v>6750</v>
      </c>
      <c r="D60" s="17"/>
      <c r="E60" s="17"/>
      <c r="F60" s="17">
        <f t="shared" ref="F60:F61" si="37">C60-D60+E60</f>
        <v>6750</v>
      </c>
      <c r="G60" s="38"/>
    </row>
    <row r="61" spans="1:9" hidden="1" x14ac:dyDescent="0.25">
      <c r="A61" s="3">
        <v>3212</v>
      </c>
      <c r="B61" s="16" t="s">
        <v>11</v>
      </c>
      <c r="C61" s="18">
        <v>4500</v>
      </c>
      <c r="D61" s="17"/>
      <c r="E61" s="17"/>
      <c r="F61" s="17">
        <f t="shared" si="37"/>
        <v>4500</v>
      </c>
      <c r="G61" s="38"/>
    </row>
    <row r="62" spans="1:9" hidden="1" x14ac:dyDescent="0.25">
      <c r="A62" s="14">
        <v>322</v>
      </c>
      <c r="B62" s="5" t="s">
        <v>13</v>
      </c>
      <c r="C62" s="19">
        <f>SUM(C63:C64:C65)</f>
        <v>6100</v>
      </c>
      <c r="D62" s="19">
        <f t="shared" ref="D62" si="38">SUM(D63:D64)</f>
        <v>0</v>
      </c>
      <c r="E62" s="19">
        <f t="shared" ref="E62" si="39">SUM(E63:E64)</f>
        <v>0</v>
      </c>
      <c r="F62" s="19">
        <f>SUM(F63:F64:F65)</f>
        <v>6100</v>
      </c>
      <c r="G62" s="38"/>
    </row>
    <row r="63" spans="1:9" hidden="1" x14ac:dyDescent="0.25">
      <c r="A63" s="3">
        <v>3221</v>
      </c>
      <c r="B63" s="16" t="s">
        <v>14</v>
      </c>
      <c r="C63" s="17">
        <v>1600</v>
      </c>
      <c r="D63" s="17"/>
      <c r="E63" s="17"/>
      <c r="F63" s="17">
        <f t="shared" ref="F63:F65" si="40">C63-D63+E63</f>
        <v>1600</v>
      </c>
      <c r="G63" s="38"/>
    </row>
    <row r="64" spans="1:9" hidden="1" x14ac:dyDescent="0.25">
      <c r="A64" s="3">
        <v>3223</v>
      </c>
      <c r="B64" s="16" t="s">
        <v>16</v>
      </c>
      <c r="C64" s="17">
        <v>3700</v>
      </c>
      <c r="D64" s="17"/>
      <c r="E64" s="17"/>
      <c r="F64" s="17">
        <f t="shared" si="40"/>
        <v>3700</v>
      </c>
      <c r="G64" s="38"/>
    </row>
    <row r="65" spans="1:9" ht="16.5" hidden="1" x14ac:dyDescent="0.25">
      <c r="A65" s="3">
        <v>3225</v>
      </c>
      <c r="B65" s="74" t="s">
        <v>90</v>
      </c>
      <c r="C65" s="17">
        <v>800</v>
      </c>
      <c r="D65" s="17"/>
      <c r="E65" s="17"/>
      <c r="F65" s="17">
        <f t="shared" si="40"/>
        <v>800</v>
      </c>
      <c r="G65" s="38"/>
    </row>
    <row r="66" spans="1:9" hidden="1" x14ac:dyDescent="0.25">
      <c r="A66" s="25">
        <v>323</v>
      </c>
      <c r="B66" s="26" t="s">
        <v>69</v>
      </c>
      <c r="C66" s="19">
        <f>SUM(C67:C72)</f>
        <v>65550</v>
      </c>
      <c r="D66" s="19">
        <f t="shared" ref="D66" si="41">SUM(D67:D72)</f>
        <v>0</v>
      </c>
      <c r="E66" s="19">
        <f t="shared" ref="E66:F66" si="42">SUM(E67:E72)</f>
        <v>0</v>
      </c>
      <c r="F66" s="19">
        <f t="shared" si="42"/>
        <v>65550</v>
      </c>
      <c r="G66" s="38"/>
    </row>
    <row r="67" spans="1:9" hidden="1" x14ac:dyDescent="0.25">
      <c r="A67" s="21">
        <v>3231</v>
      </c>
      <c r="B67" s="22" t="s">
        <v>21</v>
      </c>
      <c r="C67" s="17">
        <v>6100</v>
      </c>
      <c r="D67" s="17"/>
      <c r="E67" s="17"/>
      <c r="F67" s="17">
        <f t="shared" ref="F67:F72" si="43">C67-D67+E67</f>
        <v>6100</v>
      </c>
      <c r="G67" s="38"/>
    </row>
    <row r="68" spans="1:9" ht="16.5" hidden="1" x14ac:dyDescent="0.25">
      <c r="A68" s="21">
        <v>3232</v>
      </c>
      <c r="B68" s="74" t="s">
        <v>22</v>
      </c>
      <c r="C68" s="17">
        <v>1600</v>
      </c>
      <c r="D68" s="17"/>
      <c r="E68" s="17"/>
      <c r="F68" s="17">
        <f t="shared" si="43"/>
        <v>1600</v>
      </c>
      <c r="G68" s="38"/>
    </row>
    <row r="69" spans="1:9" hidden="1" x14ac:dyDescent="0.25">
      <c r="A69" s="21">
        <v>3233</v>
      </c>
      <c r="B69" s="22" t="s">
        <v>23</v>
      </c>
      <c r="C69" s="17">
        <v>800</v>
      </c>
      <c r="D69" s="17"/>
      <c r="E69" s="17"/>
      <c r="F69" s="17">
        <f t="shared" si="43"/>
        <v>800</v>
      </c>
      <c r="G69" s="38"/>
    </row>
    <row r="70" spans="1:9" hidden="1" x14ac:dyDescent="0.25">
      <c r="A70" s="21">
        <v>3235</v>
      </c>
      <c r="B70" s="22" t="s">
        <v>25</v>
      </c>
      <c r="C70" s="17">
        <v>5300</v>
      </c>
      <c r="D70" s="17"/>
      <c r="E70" s="17"/>
      <c r="F70" s="17">
        <f t="shared" si="43"/>
        <v>5300</v>
      </c>
      <c r="G70" s="38"/>
    </row>
    <row r="71" spans="1:9" hidden="1" x14ac:dyDescent="0.25">
      <c r="A71" s="21">
        <v>3237</v>
      </c>
      <c r="B71" s="22" t="s">
        <v>27</v>
      </c>
      <c r="C71" s="17">
        <v>29200</v>
      </c>
      <c r="D71" s="17"/>
      <c r="E71" s="17"/>
      <c r="F71" s="17">
        <f t="shared" si="43"/>
        <v>29200</v>
      </c>
      <c r="G71" s="38"/>
    </row>
    <row r="72" spans="1:9" hidden="1" x14ac:dyDescent="0.25">
      <c r="A72" s="21">
        <v>3239</v>
      </c>
      <c r="B72" s="22" t="s">
        <v>28</v>
      </c>
      <c r="C72" s="17">
        <v>22550</v>
      </c>
      <c r="D72" s="17"/>
      <c r="E72" s="17"/>
      <c r="F72" s="17">
        <f t="shared" si="43"/>
        <v>22550</v>
      </c>
      <c r="G72" s="38"/>
    </row>
    <row r="73" spans="1:9" ht="25.5" hidden="1" x14ac:dyDescent="0.25">
      <c r="A73" s="25">
        <v>324</v>
      </c>
      <c r="B73" s="26" t="s">
        <v>29</v>
      </c>
      <c r="C73" s="19">
        <f t="shared" ref="C73:F73" si="44">SUM(C74)</f>
        <v>3700</v>
      </c>
      <c r="D73" s="19">
        <f t="shared" si="44"/>
        <v>0</v>
      </c>
      <c r="E73" s="19">
        <f t="shared" si="44"/>
        <v>0</v>
      </c>
      <c r="F73" s="19">
        <f t="shared" si="44"/>
        <v>3700</v>
      </c>
      <c r="G73" s="38"/>
    </row>
    <row r="74" spans="1:9" hidden="1" x14ac:dyDescent="0.25">
      <c r="A74" s="21">
        <v>3241</v>
      </c>
      <c r="B74" s="22" t="s">
        <v>29</v>
      </c>
      <c r="C74" s="18">
        <v>3700</v>
      </c>
      <c r="D74" s="17"/>
      <c r="E74" s="17"/>
      <c r="F74" s="17">
        <f t="shared" ref="F74" si="45">C74-D74+E74</f>
        <v>3700</v>
      </c>
      <c r="G74" s="38"/>
    </row>
    <row r="75" spans="1:9" s="38" customFormat="1" ht="25.5" x14ac:dyDescent="0.25">
      <c r="A75" s="80">
        <v>41</v>
      </c>
      <c r="B75" s="81" t="s">
        <v>147</v>
      </c>
      <c r="C75" s="8">
        <f>C76</f>
        <v>39800</v>
      </c>
      <c r="D75" s="8">
        <f t="shared" ref="D75" si="46">D76</f>
        <v>0</v>
      </c>
      <c r="E75" s="8">
        <f t="shared" ref="E75" si="47">E76</f>
        <v>0</v>
      </c>
      <c r="F75" s="8">
        <f t="shared" ref="F75" si="48">F76</f>
        <v>39800</v>
      </c>
      <c r="I75" s="75"/>
    </row>
    <row r="76" spans="1:9" hidden="1" x14ac:dyDescent="0.25">
      <c r="A76" s="25">
        <v>412</v>
      </c>
      <c r="B76" s="26" t="s">
        <v>75</v>
      </c>
      <c r="C76" s="19">
        <f t="shared" ref="C76:F76" si="49">SUM(C77)</f>
        <v>39800</v>
      </c>
      <c r="D76" s="19">
        <f t="shared" si="49"/>
        <v>0</v>
      </c>
      <c r="E76" s="19">
        <f t="shared" si="49"/>
        <v>0</v>
      </c>
      <c r="F76" s="19">
        <f t="shared" si="49"/>
        <v>39800</v>
      </c>
      <c r="G76" s="38"/>
    </row>
    <row r="77" spans="1:9" hidden="1" x14ac:dyDescent="0.25">
      <c r="A77" s="21">
        <v>4123</v>
      </c>
      <c r="B77" s="22" t="s">
        <v>78</v>
      </c>
      <c r="C77" s="18">
        <v>39800</v>
      </c>
      <c r="D77" s="17"/>
      <c r="E77" s="17"/>
      <c r="F77" s="17">
        <f t="shared" ref="F77" si="50">C77-D77+E77</f>
        <v>39800</v>
      </c>
      <c r="G77" s="38"/>
    </row>
    <row r="78" spans="1:9" s="38" customFormat="1" ht="25.5" x14ac:dyDescent="0.25">
      <c r="A78" s="80">
        <v>42</v>
      </c>
      <c r="B78" s="81" t="s">
        <v>143</v>
      </c>
      <c r="C78" s="8">
        <f>C79</f>
        <v>264650</v>
      </c>
      <c r="D78" s="8">
        <f t="shared" ref="D78" si="51">D79</f>
        <v>0</v>
      </c>
      <c r="E78" s="8">
        <f t="shared" ref="E78" si="52">E79</f>
        <v>0</v>
      </c>
      <c r="F78" s="8">
        <f t="shared" ref="F78" si="53">F79</f>
        <v>264650</v>
      </c>
      <c r="I78" s="75"/>
    </row>
    <row r="79" spans="1:9" hidden="1" x14ac:dyDescent="0.25">
      <c r="A79" s="25">
        <v>422</v>
      </c>
      <c r="B79" s="26" t="s">
        <v>88</v>
      </c>
      <c r="C79" s="19">
        <f t="shared" ref="C79:D79" si="54">SUM(C80:C81)</f>
        <v>264650</v>
      </c>
      <c r="D79" s="19">
        <f t="shared" si="54"/>
        <v>0</v>
      </c>
      <c r="E79" s="19">
        <f t="shared" ref="E79:F79" si="55">SUM(E80:E81)</f>
        <v>0</v>
      </c>
      <c r="F79" s="19">
        <f t="shared" si="55"/>
        <v>264650</v>
      </c>
      <c r="G79" s="38"/>
    </row>
    <row r="80" spans="1:9" ht="15.75" hidden="1" customHeight="1" x14ac:dyDescent="0.25">
      <c r="A80" s="21">
        <v>4221</v>
      </c>
      <c r="B80" s="22" t="s">
        <v>42</v>
      </c>
      <c r="C80" s="17">
        <v>15000</v>
      </c>
      <c r="D80" s="17"/>
      <c r="E80" s="17"/>
      <c r="F80" s="17">
        <f t="shared" ref="F80:F81" si="56">C80-D80+E80</f>
        <v>15000</v>
      </c>
      <c r="G80" s="38"/>
    </row>
    <row r="81" spans="1:9" hidden="1" x14ac:dyDescent="0.25">
      <c r="A81" s="21">
        <v>4222</v>
      </c>
      <c r="B81" s="22" t="s">
        <v>43</v>
      </c>
      <c r="C81" s="17">
        <v>249650</v>
      </c>
      <c r="D81" s="17"/>
      <c r="E81" s="17"/>
      <c r="F81" s="17">
        <f t="shared" si="56"/>
        <v>249650</v>
      </c>
      <c r="G81" s="38"/>
    </row>
    <row r="82" spans="1:9" ht="25.5" x14ac:dyDescent="0.25">
      <c r="A82" s="24" t="s">
        <v>131</v>
      </c>
      <c r="B82" s="11" t="s">
        <v>132</v>
      </c>
      <c r="C82" s="12">
        <f>C83</f>
        <v>0</v>
      </c>
      <c r="D82" s="12">
        <f t="shared" ref="D82:F83" si="57">D83</f>
        <v>0</v>
      </c>
      <c r="E82" s="12">
        <f t="shared" si="57"/>
        <v>2500</v>
      </c>
      <c r="F82" s="12">
        <f t="shared" si="57"/>
        <v>2500</v>
      </c>
      <c r="G82" s="38"/>
      <c r="I82" s="1"/>
    </row>
    <row r="83" spans="1:9" x14ac:dyDescent="0.25">
      <c r="A83" s="111" t="s">
        <v>133</v>
      </c>
      <c r="B83" s="111"/>
      <c r="C83" s="29">
        <f>C84</f>
        <v>0</v>
      </c>
      <c r="D83" s="29">
        <f t="shared" si="57"/>
        <v>0</v>
      </c>
      <c r="E83" s="29">
        <f t="shared" si="57"/>
        <v>2500</v>
      </c>
      <c r="F83" s="29">
        <f t="shared" si="57"/>
        <v>2500</v>
      </c>
      <c r="G83" s="38"/>
    </row>
    <row r="84" spans="1:9" s="38" customFormat="1" x14ac:dyDescent="0.25">
      <c r="A84" s="80">
        <v>32</v>
      </c>
      <c r="B84" s="81" t="s">
        <v>139</v>
      </c>
      <c r="C84" s="8">
        <f>C85</f>
        <v>0</v>
      </c>
      <c r="D84" s="8">
        <f t="shared" ref="D84:F84" si="58">D85</f>
        <v>0</v>
      </c>
      <c r="E84" s="8">
        <f t="shared" si="58"/>
        <v>2500</v>
      </c>
      <c r="F84" s="8">
        <f t="shared" si="58"/>
        <v>2500</v>
      </c>
      <c r="I84" s="75"/>
    </row>
    <row r="85" spans="1:9" hidden="1" x14ac:dyDescent="0.25">
      <c r="A85" s="25">
        <v>323</v>
      </c>
      <c r="B85" s="26" t="s">
        <v>69</v>
      </c>
      <c r="C85" s="19">
        <f>SUM(C86:C87)</f>
        <v>0</v>
      </c>
      <c r="D85" s="19">
        <f>SUM(D86:D87)</f>
        <v>0</v>
      </c>
      <c r="E85" s="19">
        <f>SUM(E86:E87)</f>
        <v>2500</v>
      </c>
      <c r="F85" s="19">
        <f>SUM(F86:F87)</f>
        <v>2500</v>
      </c>
      <c r="G85" s="38"/>
    </row>
    <row r="86" spans="1:9" hidden="1" x14ac:dyDescent="0.25">
      <c r="A86" s="21">
        <v>3231</v>
      </c>
      <c r="B86" s="22" t="s">
        <v>21</v>
      </c>
      <c r="C86" s="18">
        <v>0</v>
      </c>
      <c r="D86" s="17"/>
      <c r="E86" s="17">
        <v>200</v>
      </c>
      <c r="F86" s="17">
        <f t="shared" ref="F86" si="59">C86-D86+E86</f>
        <v>200</v>
      </c>
      <c r="G86" s="38"/>
    </row>
    <row r="87" spans="1:9" hidden="1" x14ac:dyDescent="0.25">
      <c r="A87" s="21">
        <v>3237</v>
      </c>
      <c r="B87" s="22" t="s">
        <v>27</v>
      </c>
      <c r="C87" s="18">
        <v>0</v>
      </c>
      <c r="D87" s="17"/>
      <c r="E87" s="17">
        <v>2300</v>
      </c>
      <c r="F87" s="17">
        <f t="shared" ref="F87" si="60">C87-D87+E87</f>
        <v>2300</v>
      </c>
      <c r="G87" s="38"/>
    </row>
    <row r="88" spans="1:9" s="38" customFormat="1" ht="25.5" x14ac:dyDescent="0.25">
      <c r="A88" s="24" t="s">
        <v>135</v>
      </c>
      <c r="B88" s="11" t="s">
        <v>136</v>
      </c>
      <c r="C88" s="12">
        <f>C89</f>
        <v>48000</v>
      </c>
      <c r="D88" s="12">
        <f t="shared" ref="D88:F88" si="61">D89</f>
        <v>0</v>
      </c>
      <c r="E88" s="12">
        <f t="shared" si="61"/>
        <v>28000</v>
      </c>
      <c r="F88" s="12">
        <f t="shared" si="61"/>
        <v>76000</v>
      </c>
      <c r="I88" s="75"/>
    </row>
    <row r="89" spans="1:9" s="38" customFormat="1" x14ac:dyDescent="0.25">
      <c r="A89" s="111" t="s">
        <v>58</v>
      </c>
      <c r="B89" s="111"/>
      <c r="C89" s="29">
        <f>C90+C95+C111+C108</f>
        <v>48000</v>
      </c>
      <c r="D89" s="29">
        <f t="shared" ref="D89:F89" si="62">D90+D95+D111+D108</f>
        <v>0</v>
      </c>
      <c r="E89" s="29">
        <f t="shared" si="62"/>
        <v>28000</v>
      </c>
      <c r="F89" s="29">
        <f t="shared" si="62"/>
        <v>76000</v>
      </c>
    </row>
    <row r="90" spans="1:9" s="38" customFormat="1" x14ac:dyDescent="0.25">
      <c r="A90" s="80">
        <v>31</v>
      </c>
      <c r="B90" s="81" t="s">
        <v>138</v>
      </c>
      <c r="C90" s="8">
        <f>C91+C93</f>
        <v>29300</v>
      </c>
      <c r="D90" s="8">
        <f t="shared" ref="D90:F90" si="63">D91+D93</f>
        <v>0</v>
      </c>
      <c r="E90" s="8">
        <f t="shared" si="63"/>
        <v>0</v>
      </c>
      <c r="F90" s="8">
        <f t="shared" si="63"/>
        <v>29300</v>
      </c>
      <c r="I90" s="75"/>
    </row>
    <row r="91" spans="1:9" s="38" customFormat="1" hidden="1" x14ac:dyDescent="0.25">
      <c r="A91" s="42">
        <v>311</v>
      </c>
      <c r="B91" s="57" t="s">
        <v>85</v>
      </c>
      <c r="C91" s="15">
        <f>SUM(C92:C92)</f>
        <v>25200</v>
      </c>
      <c r="D91" s="15">
        <f t="shared" ref="D91:F98" si="64">SUM(D92:D92)</f>
        <v>0</v>
      </c>
      <c r="E91" s="15">
        <f t="shared" si="64"/>
        <v>0</v>
      </c>
      <c r="F91" s="15">
        <f t="shared" si="64"/>
        <v>25200</v>
      </c>
    </row>
    <row r="92" spans="1:9" s="38" customFormat="1" hidden="1" x14ac:dyDescent="0.25">
      <c r="A92" s="43">
        <v>3111</v>
      </c>
      <c r="B92" s="16" t="s">
        <v>3</v>
      </c>
      <c r="C92" s="17">
        <v>25200</v>
      </c>
      <c r="D92" s="17"/>
      <c r="E92" s="17"/>
      <c r="F92" s="17">
        <f t="shared" ref="F92" si="65">C92-D92+E92</f>
        <v>25200</v>
      </c>
    </row>
    <row r="93" spans="1:9" s="38" customFormat="1" hidden="1" x14ac:dyDescent="0.25">
      <c r="A93" s="42">
        <v>313</v>
      </c>
      <c r="B93" s="57" t="s">
        <v>86</v>
      </c>
      <c r="C93" s="15">
        <f>SUM(C94:C94)</f>
        <v>4100</v>
      </c>
      <c r="D93" s="15">
        <f t="shared" si="64"/>
        <v>0</v>
      </c>
      <c r="E93" s="15">
        <f t="shared" si="64"/>
        <v>0</v>
      </c>
      <c r="F93" s="15">
        <f t="shared" si="64"/>
        <v>4100</v>
      </c>
    </row>
    <row r="94" spans="1:9" s="38" customFormat="1" hidden="1" x14ac:dyDescent="0.25">
      <c r="A94" s="43">
        <v>3132</v>
      </c>
      <c r="B94" s="16" t="s">
        <v>87</v>
      </c>
      <c r="C94" s="17">
        <v>4100</v>
      </c>
      <c r="D94" s="17"/>
      <c r="E94" s="17"/>
      <c r="F94" s="17">
        <f t="shared" ref="F94" si="66">C94-D94+E94</f>
        <v>4100</v>
      </c>
    </row>
    <row r="95" spans="1:9" s="38" customFormat="1" x14ac:dyDescent="0.25">
      <c r="A95" s="80">
        <v>32</v>
      </c>
      <c r="B95" s="81" t="s">
        <v>139</v>
      </c>
      <c r="C95" s="8">
        <f>C96+C100+C106+C98+C104</f>
        <v>13000</v>
      </c>
      <c r="D95" s="8">
        <f t="shared" ref="D95:F95" si="67">D96+D100+D106+D98+D104</f>
        <v>0</v>
      </c>
      <c r="E95" s="8">
        <f t="shared" si="67"/>
        <v>27200</v>
      </c>
      <c r="F95" s="8">
        <f t="shared" si="67"/>
        <v>40200</v>
      </c>
      <c r="I95" s="75"/>
    </row>
    <row r="96" spans="1:9" s="38" customFormat="1" hidden="1" x14ac:dyDescent="0.25">
      <c r="A96" s="42">
        <v>321</v>
      </c>
      <c r="B96" s="57" t="s">
        <v>9</v>
      </c>
      <c r="C96" s="15">
        <f>SUM(C97:C97)</f>
        <v>7700</v>
      </c>
      <c r="D96" s="15">
        <f t="shared" si="64"/>
        <v>0</v>
      </c>
      <c r="E96" s="15">
        <f t="shared" si="64"/>
        <v>4400</v>
      </c>
      <c r="F96" s="15">
        <f t="shared" si="64"/>
        <v>12100</v>
      </c>
    </row>
    <row r="97" spans="1:9" s="38" customFormat="1" hidden="1" x14ac:dyDescent="0.25">
      <c r="A97" s="43">
        <v>3211</v>
      </c>
      <c r="B97" s="16" t="s">
        <v>10</v>
      </c>
      <c r="C97" s="17">
        <v>7700</v>
      </c>
      <c r="D97" s="17"/>
      <c r="E97" s="17">
        <v>4400</v>
      </c>
      <c r="F97" s="17">
        <f t="shared" ref="F97" si="68">C97-D97+E97</f>
        <v>12100</v>
      </c>
    </row>
    <row r="98" spans="1:9" s="38" customFormat="1" hidden="1" x14ac:dyDescent="0.25">
      <c r="A98" s="42">
        <v>322</v>
      </c>
      <c r="B98" s="57" t="s">
        <v>13</v>
      </c>
      <c r="C98" s="15">
        <f>SUM(C99:C99)</f>
        <v>0</v>
      </c>
      <c r="D98" s="15">
        <f t="shared" si="64"/>
        <v>0</v>
      </c>
      <c r="E98" s="15">
        <f t="shared" si="64"/>
        <v>100</v>
      </c>
      <c r="F98" s="15">
        <f t="shared" si="64"/>
        <v>100</v>
      </c>
    </row>
    <row r="99" spans="1:9" s="38" customFormat="1" hidden="1" x14ac:dyDescent="0.25">
      <c r="A99" s="43">
        <v>3225</v>
      </c>
      <c r="B99" s="16" t="s">
        <v>90</v>
      </c>
      <c r="C99" s="17">
        <v>0</v>
      </c>
      <c r="D99" s="17"/>
      <c r="E99" s="17">
        <v>100</v>
      </c>
      <c r="F99" s="17">
        <f t="shared" ref="F99" si="69">C99-D99+E99</f>
        <v>100</v>
      </c>
    </row>
    <row r="100" spans="1:9" s="38" customFormat="1" hidden="1" x14ac:dyDescent="0.25">
      <c r="A100" s="42">
        <v>323</v>
      </c>
      <c r="B100" s="57" t="s">
        <v>69</v>
      </c>
      <c r="C100" s="15">
        <f>SUM(C101:C103)</f>
        <v>2650</v>
      </c>
      <c r="D100" s="15">
        <f t="shared" ref="D100:F100" si="70">SUM(D101:D103)</f>
        <v>0</v>
      </c>
      <c r="E100" s="15">
        <f t="shared" si="70"/>
        <v>18700</v>
      </c>
      <c r="F100" s="15">
        <f t="shared" si="70"/>
        <v>21350</v>
      </c>
    </row>
    <row r="101" spans="1:9" s="38" customFormat="1" hidden="1" x14ac:dyDescent="0.25">
      <c r="A101" s="43">
        <v>3233</v>
      </c>
      <c r="B101" s="22" t="s">
        <v>23</v>
      </c>
      <c r="C101" s="17">
        <v>1300</v>
      </c>
      <c r="D101" s="17"/>
      <c r="E101" s="17"/>
      <c r="F101" s="17">
        <f t="shared" ref="F101:F103" si="71">C101-D101+E101</f>
        <v>1300</v>
      </c>
    </row>
    <row r="102" spans="1:9" s="76" customFormat="1" ht="12.75" hidden="1" x14ac:dyDescent="0.2">
      <c r="A102" s="43">
        <v>3237</v>
      </c>
      <c r="B102" s="16" t="s">
        <v>27</v>
      </c>
      <c r="C102" s="17">
        <v>1350</v>
      </c>
      <c r="D102" s="17"/>
      <c r="E102" s="17">
        <v>9000</v>
      </c>
      <c r="F102" s="17">
        <f t="shared" ref="F102" si="72">C102-D102+E102</f>
        <v>10350</v>
      </c>
      <c r="G102" s="72"/>
      <c r="H102" s="36"/>
    </row>
    <row r="103" spans="1:9" s="76" customFormat="1" ht="12.75" hidden="1" x14ac:dyDescent="0.2">
      <c r="A103" s="43">
        <v>3239</v>
      </c>
      <c r="B103" s="16" t="s">
        <v>28</v>
      </c>
      <c r="C103" s="17">
        <v>0</v>
      </c>
      <c r="D103" s="17"/>
      <c r="E103" s="17">
        <v>9700</v>
      </c>
      <c r="F103" s="17">
        <f t="shared" si="71"/>
        <v>9700</v>
      </c>
      <c r="G103" s="72"/>
      <c r="H103" s="36"/>
    </row>
    <row r="104" spans="1:9" s="76" customFormat="1" ht="25.5" hidden="1" x14ac:dyDescent="0.2">
      <c r="A104" s="42">
        <v>324</v>
      </c>
      <c r="B104" s="57" t="s">
        <v>29</v>
      </c>
      <c r="C104" s="15">
        <f>SUM(C105:C105)</f>
        <v>0</v>
      </c>
      <c r="D104" s="15">
        <f t="shared" ref="D104:F106" si="73">SUM(D105:D105)</f>
        <v>0</v>
      </c>
      <c r="E104" s="15">
        <f t="shared" si="73"/>
        <v>1000</v>
      </c>
      <c r="F104" s="15">
        <f t="shared" si="73"/>
        <v>1000</v>
      </c>
      <c r="G104" s="72"/>
    </row>
    <row r="105" spans="1:9" s="38" customFormat="1" hidden="1" x14ac:dyDescent="0.25">
      <c r="A105" s="43">
        <v>3241</v>
      </c>
      <c r="B105" s="22" t="s">
        <v>29</v>
      </c>
      <c r="C105" s="17">
        <v>0</v>
      </c>
      <c r="D105" s="17"/>
      <c r="E105" s="17">
        <v>1000</v>
      </c>
      <c r="F105" s="17">
        <f t="shared" ref="F105" si="74">C105-D105+E105</f>
        <v>1000</v>
      </c>
    </row>
    <row r="106" spans="1:9" s="76" customFormat="1" ht="12.75" hidden="1" x14ac:dyDescent="0.2">
      <c r="A106" s="42">
        <v>329</v>
      </c>
      <c r="B106" s="57" t="s">
        <v>30</v>
      </c>
      <c r="C106" s="15">
        <f>SUM(C107:C107)</f>
        <v>2650</v>
      </c>
      <c r="D106" s="15">
        <f t="shared" si="73"/>
        <v>0</v>
      </c>
      <c r="E106" s="15">
        <f t="shared" si="73"/>
        <v>3000</v>
      </c>
      <c r="F106" s="15">
        <f t="shared" si="73"/>
        <v>5650</v>
      </c>
      <c r="G106" s="72"/>
    </row>
    <row r="107" spans="1:9" s="38" customFormat="1" hidden="1" x14ac:dyDescent="0.25">
      <c r="A107" s="43">
        <v>3293</v>
      </c>
      <c r="B107" s="22" t="s">
        <v>33</v>
      </c>
      <c r="C107" s="17">
        <v>2650</v>
      </c>
      <c r="D107" s="17"/>
      <c r="E107" s="17">
        <v>3000</v>
      </c>
      <c r="F107" s="17">
        <f t="shared" ref="F107" si="75">C107-D107+E107</f>
        <v>5650</v>
      </c>
    </row>
    <row r="108" spans="1:9" s="38" customFormat="1" x14ac:dyDescent="0.25">
      <c r="A108" s="80">
        <v>38</v>
      </c>
      <c r="B108" s="81" t="s">
        <v>142</v>
      </c>
      <c r="C108" s="8">
        <f>C109</f>
        <v>0</v>
      </c>
      <c r="D108" s="8">
        <f t="shared" ref="D108:F108" si="76">D109</f>
        <v>0</v>
      </c>
      <c r="E108" s="8">
        <f t="shared" si="76"/>
        <v>800</v>
      </c>
      <c r="F108" s="8">
        <f t="shared" si="76"/>
        <v>800</v>
      </c>
      <c r="I108" s="75"/>
    </row>
    <row r="109" spans="1:9" s="38" customFormat="1" hidden="1" x14ac:dyDescent="0.25">
      <c r="A109" s="42">
        <v>381</v>
      </c>
      <c r="B109" s="57" t="s">
        <v>70</v>
      </c>
      <c r="C109" s="15">
        <f>SUM(C110:C110)</f>
        <v>0</v>
      </c>
      <c r="D109" s="15">
        <f t="shared" ref="D109:F109" si="77">SUM(D110:D110)</f>
        <v>0</v>
      </c>
      <c r="E109" s="15">
        <f t="shared" si="77"/>
        <v>800</v>
      </c>
      <c r="F109" s="15">
        <f t="shared" si="77"/>
        <v>800</v>
      </c>
    </row>
    <row r="110" spans="1:9" s="38" customFormat="1" hidden="1" x14ac:dyDescent="0.25">
      <c r="A110" s="43">
        <v>3811</v>
      </c>
      <c r="B110" s="16" t="s">
        <v>39</v>
      </c>
      <c r="C110" s="17">
        <v>0</v>
      </c>
      <c r="D110" s="17"/>
      <c r="E110" s="17">
        <v>800</v>
      </c>
      <c r="F110" s="17">
        <f t="shared" ref="F110" si="78">C110-D110+E110</f>
        <v>800</v>
      </c>
    </row>
    <row r="111" spans="1:9" s="38" customFormat="1" ht="25.5" x14ac:dyDescent="0.25">
      <c r="A111" s="80">
        <v>42</v>
      </c>
      <c r="B111" s="81" t="s">
        <v>143</v>
      </c>
      <c r="C111" s="8">
        <f>C112</f>
        <v>5700</v>
      </c>
      <c r="D111" s="8">
        <f t="shared" ref="D111" si="79">D112</f>
        <v>0</v>
      </c>
      <c r="E111" s="8">
        <f t="shared" ref="E111" si="80">E112</f>
        <v>0</v>
      </c>
      <c r="F111" s="8">
        <f t="shared" ref="F111" si="81">F112</f>
        <v>5700</v>
      </c>
      <c r="I111" s="75"/>
    </row>
    <row r="112" spans="1:9" s="38" customFormat="1" hidden="1" x14ac:dyDescent="0.25">
      <c r="A112" s="42">
        <v>422</v>
      </c>
      <c r="B112" s="57" t="s">
        <v>88</v>
      </c>
      <c r="C112" s="15">
        <f>SUM(C113:C113)</f>
        <v>5700</v>
      </c>
      <c r="D112" s="15">
        <f t="shared" ref="D112:F112" si="82">SUM(D113:D113)</f>
        <v>0</v>
      </c>
      <c r="E112" s="15">
        <f t="shared" si="82"/>
        <v>0</v>
      </c>
      <c r="F112" s="15">
        <f t="shared" si="82"/>
        <v>5700</v>
      </c>
    </row>
    <row r="113" spans="1:11" s="38" customFormat="1" hidden="1" x14ac:dyDescent="0.25">
      <c r="A113" s="43">
        <v>4221</v>
      </c>
      <c r="B113" s="16" t="s">
        <v>117</v>
      </c>
      <c r="C113" s="17">
        <v>5700</v>
      </c>
      <c r="D113" s="17"/>
      <c r="E113" s="17"/>
      <c r="F113" s="17">
        <f t="shared" ref="F113" si="83">C113-D113+E113</f>
        <v>5700</v>
      </c>
    </row>
    <row r="114" spans="1:11" x14ac:dyDescent="0.25">
      <c r="A114" s="34" t="s">
        <v>127</v>
      </c>
      <c r="B114" s="35" t="s">
        <v>128</v>
      </c>
      <c r="C114" s="9">
        <f>C115</f>
        <v>315950</v>
      </c>
      <c r="D114" s="9">
        <f t="shared" ref="D114:F114" si="84">D115</f>
        <v>0</v>
      </c>
      <c r="E114" s="9">
        <f t="shared" si="84"/>
        <v>140554</v>
      </c>
      <c r="F114" s="9">
        <f t="shared" si="84"/>
        <v>456504</v>
      </c>
      <c r="I114" s="1"/>
    </row>
    <row r="115" spans="1:11" ht="18" customHeight="1" x14ac:dyDescent="0.25">
      <c r="A115" s="24" t="s">
        <v>130</v>
      </c>
      <c r="B115" s="11" t="s">
        <v>1</v>
      </c>
      <c r="C115" s="12">
        <f>C116+C139+C179</f>
        <v>315950</v>
      </c>
      <c r="D115" s="12">
        <f>D116+D139+D179</f>
        <v>0</v>
      </c>
      <c r="E115" s="12">
        <f>E116+E139+E179</f>
        <v>140554</v>
      </c>
      <c r="F115" s="12">
        <f>F116+F139+F179</f>
        <v>456504</v>
      </c>
      <c r="K115" s="1"/>
    </row>
    <row r="116" spans="1:11" x14ac:dyDescent="0.25">
      <c r="A116" s="111" t="s">
        <v>56</v>
      </c>
      <c r="B116" s="111"/>
      <c r="C116" s="29">
        <f>C117+C120+C135</f>
        <v>95200</v>
      </c>
      <c r="D116" s="29">
        <f t="shared" ref="D116:F116" si="85">D117+D120+D135</f>
        <v>0</v>
      </c>
      <c r="E116" s="29">
        <f t="shared" si="85"/>
        <v>9000</v>
      </c>
      <c r="F116" s="29">
        <f t="shared" si="85"/>
        <v>104200</v>
      </c>
      <c r="K116" s="1"/>
    </row>
    <row r="117" spans="1:11" s="38" customFormat="1" x14ac:dyDescent="0.25">
      <c r="A117" s="80">
        <v>31</v>
      </c>
      <c r="B117" s="81" t="s">
        <v>138</v>
      </c>
      <c r="C117" s="8">
        <f>C118</f>
        <v>0</v>
      </c>
      <c r="D117" s="8">
        <f t="shared" ref="D117:F117" si="86">D118</f>
        <v>0</v>
      </c>
      <c r="E117" s="8">
        <f t="shared" si="86"/>
        <v>3000</v>
      </c>
      <c r="F117" s="8">
        <f t="shared" si="86"/>
        <v>3000</v>
      </c>
      <c r="I117" s="75"/>
    </row>
    <row r="118" spans="1:11" hidden="1" x14ac:dyDescent="0.25">
      <c r="A118" s="14">
        <v>311</v>
      </c>
      <c r="B118" s="5" t="s">
        <v>154</v>
      </c>
      <c r="C118" s="19">
        <f>SUM(C119)</f>
        <v>0</v>
      </c>
      <c r="D118" s="19">
        <f t="shared" ref="D118:F118" si="87">SUM(D119)</f>
        <v>0</v>
      </c>
      <c r="E118" s="19">
        <f t="shared" si="87"/>
        <v>3000</v>
      </c>
      <c r="F118" s="19">
        <f t="shared" si="87"/>
        <v>3000</v>
      </c>
      <c r="I118" s="1"/>
    </row>
    <row r="119" spans="1:11" hidden="1" x14ac:dyDescent="0.25">
      <c r="A119" s="3">
        <v>3113</v>
      </c>
      <c r="B119" s="16" t="s">
        <v>4</v>
      </c>
      <c r="C119" s="18">
        <v>0</v>
      </c>
      <c r="D119" s="17"/>
      <c r="E119" s="17">
        <v>3000</v>
      </c>
      <c r="F119" s="17">
        <f>C119-D119+E119</f>
        <v>3000</v>
      </c>
      <c r="I119" s="1"/>
    </row>
    <row r="120" spans="1:11" s="38" customFormat="1" x14ac:dyDescent="0.25">
      <c r="A120" s="80">
        <v>32</v>
      </c>
      <c r="B120" s="81" t="s">
        <v>139</v>
      </c>
      <c r="C120" s="8">
        <f>C121+C124+C130+C133</f>
        <v>85900</v>
      </c>
      <c r="D120" s="8">
        <f t="shared" ref="D120:F120" si="88">D121+D124+D130+D133</f>
        <v>0</v>
      </c>
      <c r="E120" s="8">
        <f t="shared" si="88"/>
        <v>6000</v>
      </c>
      <c r="F120" s="8">
        <f t="shared" si="88"/>
        <v>91900</v>
      </c>
      <c r="I120" s="75"/>
    </row>
    <row r="121" spans="1:11" hidden="1" x14ac:dyDescent="0.25">
      <c r="A121" s="14">
        <v>321</v>
      </c>
      <c r="B121" s="5" t="s">
        <v>9</v>
      </c>
      <c r="C121" s="19">
        <f>SUM(C122:C123)</f>
        <v>800</v>
      </c>
      <c r="D121" s="19">
        <f t="shared" ref="D121:F121" si="89">SUM(D122:D123)</f>
        <v>0</v>
      </c>
      <c r="E121" s="19">
        <f t="shared" si="89"/>
        <v>6000</v>
      </c>
      <c r="F121" s="19">
        <f t="shared" si="89"/>
        <v>6800</v>
      </c>
      <c r="I121" s="1"/>
    </row>
    <row r="122" spans="1:11" hidden="1" x14ac:dyDescent="0.25">
      <c r="A122" s="3">
        <v>3211</v>
      </c>
      <c r="B122" s="16" t="s">
        <v>10</v>
      </c>
      <c r="C122" s="18">
        <v>0</v>
      </c>
      <c r="D122" s="17"/>
      <c r="E122" s="17">
        <v>6000</v>
      </c>
      <c r="F122" s="17">
        <f>C122-D122+E122</f>
        <v>6000</v>
      </c>
      <c r="I122" s="1"/>
    </row>
    <row r="123" spans="1:11" hidden="1" x14ac:dyDescent="0.25">
      <c r="A123" s="3">
        <v>3213</v>
      </c>
      <c r="B123" s="16" t="s">
        <v>116</v>
      </c>
      <c r="C123" s="18">
        <v>800</v>
      </c>
      <c r="D123" s="17"/>
      <c r="E123" s="17"/>
      <c r="F123" s="17">
        <f>C123-D123+E123</f>
        <v>800</v>
      </c>
      <c r="I123" s="1"/>
    </row>
    <row r="124" spans="1:11" hidden="1" x14ac:dyDescent="0.25">
      <c r="A124" s="14">
        <v>322</v>
      </c>
      <c r="B124" s="5" t="s">
        <v>89</v>
      </c>
      <c r="C124" s="19">
        <f>SUM(C125:C129)</f>
        <v>24150</v>
      </c>
      <c r="D124" s="19">
        <f>SUM(D125:D129)</f>
        <v>0</v>
      </c>
      <c r="E124" s="19">
        <f>SUM(E125:E129)</f>
        <v>0</v>
      </c>
      <c r="F124" s="19">
        <f>SUM(F125:F129)</f>
        <v>24150</v>
      </c>
      <c r="I124" s="1"/>
    </row>
    <row r="125" spans="1:11" hidden="1" x14ac:dyDescent="0.25">
      <c r="A125" s="3">
        <v>3221</v>
      </c>
      <c r="B125" s="16" t="s">
        <v>14</v>
      </c>
      <c r="C125" s="17">
        <v>6350</v>
      </c>
      <c r="D125" s="17"/>
      <c r="E125" s="17"/>
      <c r="F125" s="17">
        <f>C125-D125+E125</f>
        <v>6350</v>
      </c>
      <c r="I125" s="1"/>
    </row>
    <row r="126" spans="1:11" hidden="1" x14ac:dyDescent="0.25">
      <c r="A126" s="3">
        <v>3222</v>
      </c>
      <c r="B126" s="16" t="s">
        <v>15</v>
      </c>
      <c r="C126" s="17">
        <v>2650</v>
      </c>
      <c r="D126" s="17"/>
      <c r="E126" s="17"/>
      <c r="F126" s="17">
        <f t="shared" ref="F126:F129" si="90">C126-D126+E126</f>
        <v>2650</v>
      </c>
      <c r="I126" s="1"/>
    </row>
    <row r="127" spans="1:11" hidden="1" x14ac:dyDescent="0.25">
      <c r="A127" s="3">
        <v>3223</v>
      </c>
      <c r="B127" s="16" t="s">
        <v>16</v>
      </c>
      <c r="C127" s="17">
        <v>800</v>
      </c>
      <c r="D127" s="17"/>
      <c r="E127" s="17"/>
      <c r="F127" s="17">
        <f t="shared" si="90"/>
        <v>800</v>
      </c>
    </row>
    <row r="128" spans="1:11" hidden="1" x14ac:dyDescent="0.25">
      <c r="A128" s="3">
        <v>3224</v>
      </c>
      <c r="B128" s="16" t="s">
        <v>73</v>
      </c>
      <c r="C128" s="17">
        <v>7300</v>
      </c>
      <c r="D128" s="17"/>
      <c r="E128" s="17"/>
      <c r="F128" s="17">
        <f t="shared" si="90"/>
        <v>7300</v>
      </c>
    </row>
    <row r="129" spans="1:9" hidden="1" x14ac:dyDescent="0.25">
      <c r="A129" s="3">
        <v>3225</v>
      </c>
      <c r="B129" s="16" t="s">
        <v>18</v>
      </c>
      <c r="C129" s="17">
        <v>7050</v>
      </c>
      <c r="D129" s="17"/>
      <c r="E129" s="17"/>
      <c r="F129" s="17">
        <f t="shared" si="90"/>
        <v>7050</v>
      </c>
    </row>
    <row r="130" spans="1:9" hidden="1" x14ac:dyDescent="0.25">
      <c r="A130" s="14">
        <v>323</v>
      </c>
      <c r="B130" s="5" t="s">
        <v>69</v>
      </c>
      <c r="C130" s="19">
        <f>SUM(C131:C132)</f>
        <v>60400</v>
      </c>
      <c r="D130" s="19">
        <f>SUM(D131:D132)</f>
        <v>0</v>
      </c>
      <c r="E130" s="19">
        <f>SUM(E131:E132)</f>
        <v>0</v>
      </c>
      <c r="F130" s="19">
        <f>SUM(F131:F132)</f>
        <v>60400</v>
      </c>
    </row>
    <row r="131" spans="1:9" hidden="1" x14ac:dyDescent="0.25">
      <c r="A131" s="3">
        <v>3232</v>
      </c>
      <c r="B131" s="16" t="s">
        <v>22</v>
      </c>
      <c r="C131" s="17">
        <v>17300</v>
      </c>
      <c r="D131" s="17"/>
      <c r="E131" s="17"/>
      <c r="F131" s="17">
        <f t="shared" ref="F131:F132" si="91">C131-D131+E131</f>
        <v>17300</v>
      </c>
    </row>
    <row r="132" spans="1:9" hidden="1" x14ac:dyDescent="0.25">
      <c r="A132" s="3">
        <v>3239</v>
      </c>
      <c r="B132" s="16" t="s">
        <v>28</v>
      </c>
      <c r="C132" s="17">
        <v>43100</v>
      </c>
      <c r="D132" s="17"/>
      <c r="E132" s="17"/>
      <c r="F132" s="17">
        <f t="shared" si="91"/>
        <v>43100</v>
      </c>
    </row>
    <row r="133" spans="1:9" hidden="1" x14ac:dyDescent="0.25">
      <c r="A133" s="14">
        <v>329</v>
      </c>
      <c r="B133" s="5" t="s">
        <v>30</v>
      </c>
      <c r="C133" s="19">
        <f t="shared" ref="C133:F133" si="92">C134</f>
        <v>550</v>
      </c>
      <c r="D133" s="19">
        <f t="shared" si="92"/>
        <v>0</v>
      </c>
      <c r="E133" s="19">
        <f t="shared" si="92"/>
        <v>0</v>
      </c>
      <c r="F133" s="19">
        <f t="shared" si="92"/>
        <v>550</v>
      </c>
    </row>
    <row r="134" spans="1:9" hidden="1" x14ac:dyDescent="0.25">
      <c r="A134" s="3">
        <v>3295</v>
      </c>
      <c r="B134" s="16" t="s">
        <v>35</v>
      </c>
      <c r="C134" s="18">
        <v>550</v>
      </c>
      <c r="D134" s="17"/>
      <c r="E134" s="17"/>
      <c r="F134" s="17">
        <f t="shared" ref="F134" si="93">C134-D134+E134</f>
        <v>550</v>
      </c>
    </row>
    <row r="135" spans="1:9" s="38" customFormat="1" ht="25.5" x14ac:dyDescent="0.25">
      <c r="A135" s="80">
        <v>42</v>
      </c>
      <c r="B135" s="81" t="s">
        <v>143</v>
      </c>
      <c r="C135" s="8">
        <f>C136</f>
        <v>9300</v>
      </c>
      <c r="D135" s="8">
        <f t="shared" ref="D135" si="94">D136</f>
        <v>0</v>
      </c>
      <c r="E135" s="8">
        <f t="shared" ref="E135" si="95">E136</f>
        <v>0</v>
      </c>
      <c r="F135" s="8">
        <f t="shared" ref="F135" si="96">F136</f>
        <v>9300</v>
      </c>
      <c r="I135" s="75"/>
    </row>
    <row r="136" spans="1:9" s="55" customFormat="1" hidden="1" x14ac:dyDescent="0.25">
      <c r="A136" s="14">
        <v>422</v>
      </c>
      <c r="B136" s="5" t="s">
        <v>88</v>
      </c>
      <c r="C136" s="19">
        <f>SUM(C137:C138)</f>
        <v>9300</v>
      </c>
      <c r="D136" s="19">
        <f>SUM(D137:D138)</f>
        <v>0</v>
      </c>
      <c r="E136" s="19">
        <f>SUM(E137:E138)</f>
        <v>0</v>
      </c>
      <c r="F136" s="19">
        <f>SUM(F137:F138)</f>
        <v>9300</v>
      </c>
      <c r="H136" s="73"/>
    </row>
    <row r="137" spans="1:9" s="55" customFormat="1" hidden="1" x14ac:dyDescent="0.25">
      <c r="A137" s="3">
        <v>4221</v>
      </c>
      <c r="B137" s="16" t="s">
        <v>117</v>
      </c>
      <c r="C137" s="17">
        <v>2650</v>
      </c>
      <c r="D137" s="17"/>
      <c r="E137" s="17"/>
      <c r="F137" s="17">
        <f t="shared" ref="F137:F138" si="97">C137-D137+E137</f>
        <v>2650</v>
      </c>
      <c r="H137" s="73"/>
    </row>
    <row r="138" spans="1:9" hidden="1" x14ac:dyDescent="0.25">
      <c r="A138" s="3">
        <v>4225</v>
      </c>
      <c r="B138" s="16" t="s">
        <v>97</v>
      </c>
      <c r="C138" s="17">
        <v>6650</v>
      </c>
      <c r="D138" s="17"/>
      <c r="E138" s="17"/>
      <c r="F138" s="17">
        <f t="shared" si="97"/>
        <v>6650</v>
      </c>
    </row>
    <row r="139" spans="1:9" x14ac:dyDescent="0.25">
      <c r="A139" s="111" t="s">
        <v>57</v>
      </c>
      <c r="B139" s="111"/>
      <c r="C139" s="29">
        <f>C140+C143+C166+C169+C172</f>
        <v>220750</v>
      </c>
      <c r="D139" s="29">
        <f t="shared" ref="D139:F139" si="98">D140+D143+D166+D169+D172</f>
        <v>0</v>
      </c>
      <c r="E139" s="29">
        <f t="shared" si="98"/>
        <v>102800</v>
      </c>
      <c r="F139" s="29">
        <f t="shared" si="98"/>
        <v>323550</v>
      </c>
    </row>
    <row r="140" spans="1:9" s="38" customFormat="1" x14ac:dyDescent="0.25">
      <c r="A140" s="80">
        <v>31</v>
      </c>
      <c r="B140" s="81" t="s">
        <v>138</v>
      </c>
      <c r="C140" s="8">
        <f>C141</f>
        <v>0</v>
      </c>
      <c r="D140" s="8">
        <f t="shared" ref="D140" si="99">D141</f>
        <v>0</v>
      </c>
      <c r="E140" s="8">
        <f t="shared" ref="E140" si="100">E141</f>
        <v>3000</v>
      </c>
      <c r="F140" s="8">
        <f t="shared" ref="F140" si="101">F141</f>
        <v>3000</v>
      </c>
      <c r="I140" s="75"/>
    </row>
    <row r="141" spans="1:9" hidden="1" x14ac:dyDescent="0.25">
      <c r="A141" s="14">
        <v>311</v>
      </c>
      <c r="B141" s="5" t="s">
        <v>154</v>
      </c>
      <c r="C141" s="19">
        <f>SUM(C142)</f>
        <v>0</v>
      </c>
      <c r="D141" s="19">
        <f t="shared" ref="D141:F141" si="102">SUM(D142)</f>
        <v>0</v>
      </c>
      <c r="E141" s="19">
        <f t="shared" si="102"/>
        <v>3000</v>
      </c>
      <c r="F141" s="19">
        <f t="shared" si="102"/>
        <v>3000</v>
      </c>
      <c r="I141" s="1"/>
    </row>
    <row r="142" spans="1:9" hidden="1" x14ac:dyDescent="0.25">
      <c r="A142" s="3">
        <v>3113</v>
      </c>
      <c r="B142" s="16" t="s">
        <v>4</v>
      </c>
      <c r="C142" s="18">
        <v>0</v>
      </c>
      <c r="D142" s="17"/>
      <c r="E142" s="17">
        <v>3000</v>
      </c>
      <c r="F142" s="17">
        <f>C142-D142+E142</f>
        <v>3000</v>
      </c>
      <c r="I142" s="1"/>
    </row>
    <row r="143" spans="1:9" s="38" customFormat="1" x14ac:dyDescent="0.25">
      <c r="A143" s="80">
        <v>32</v>
      </c>
      <c r="B143" s="81" t="s">
        <v>139</v>
      </c>
      <c r="C143" s="8">
        <f>C144+C147+C154+C162</f>
        <v>187400</v>
      </c>
      <c r="D143" s="8">
        <f t="shared" ref="D143:F143" si="103">D144+D147+D154+D162</f>
        <v>0</v>
      </c>
      <c r="E143" s="8">
        <f t="shared" si="103"/>
        <v>53800</v>
      </c>
      <c r="F143" s="8">
        <f t="shared" si="103"/>
        <v>241200</v>
      </c>
      <c r="I143" s="75"/>
    </row>
    <row r="144" spans="1:9" hidden="1" x14ac:dyDescent="0.25">
      <c r="A144" s="61">
        <v>321</v>
      </c>
      <c r="B144" s="62" t="s">
        <v>9</v>
      </c>
      <c r="C144" s="63">
        <f>SUM(C145:C146)</f>
        <v>4000</v>
      </c>
      <c r="D144" s="63">
        <f t="shared" ref="D144:F144" si="104">SUM(D145:D146)</f>
        <v>0</v>
      </c>
      <c r="E144" s="63">
        <f t="shared" si="104"/>
        <v>5000</v>
      </c>
      <c r="F144" s="63">
        <f t="shared" si="104"/>
        <v>9000</v>
      </c>
    </row>
    <row r="145" spans="1:9" hidden="1" x14ac:dyDescent="0.25">
      <c r="A145" s="3">
        <v>3211</v>
      </c>
      <c r="B145" s="16" t="s">
        <v>10</v>
      </c>
      <c r="C145" s="18">
        <v>0</v>
      </c>
      <c r="D145" s="17"/>
      <c r="E145" s="17">
        <v>5000</v>
      </c>
      <c r="F145" s="17">
        <f>C145-D145+E145</f>
        <v>5000</v>
      </c>
      <c r="I145" s="1"/>
    </row>
    <row r="146" spans="1:9" hidden="1" x14ac:dyDescent="0.25">
      <c r="A146" s="3">
        <v>3213</v>
      </c>
      <c r="B146" s="16" t="s">
        <v>12</v>
      </c>
      <c r="C146" s="17">
        <v>4000</v>
      </c>
      <c r="D146" s="17"/>
      <c r="E146" s="17"/>
      <c r="F146" s="17">
        <f t="shared" ref="F146:F153" si="105">C146-D146+E146</f>
        <v>4000</v>
      </c>
    </row>
    <row r="147" spans="1:9" hidden="1" x14ac:dyDescent="0.25">
      <c r="A147" s="61">
        <v>322</v>
      </c>
      <c r="B147" s="62" t="s">
        <v>89</v>
      </c>
      <c r="C147" s="63">
        <f>SUM(C148:C153)</f>
        <v>19350</v>
      </c>
      <c r="D147" s="63">
        <f t="shared" ref="D147:F147" si="106">SUM(D148:D153)</f>
        <v>0</v>
      </c>
      <c r="E147" s="63">
        <f t="shared" si="106"/>
        <v>17000</v>
      </c>
      <c r="F147" s="63">
        <f t="shared" si="106"/>
        <v>36350</v>
      </c>
    </row>
    <row r="148" spans="1:9" hidden="1" x14ac:dyDescent="0.25">
      <c r="A148" s="64">
        <v>3221</v>
      </c>
      <c r="B148" s="65" t="s">
        <v>14</v>
      </c>
      <c r="C148" s="17">
        <v>450</v>
      </c>
      <c r="D148" s="17"/>
      <c r="E148" s="17">
        <v>5000</v>
      </c>
      <c r="F148" s="17">
        <f t="shared" si="105"/>
        <v>5450</v>
      </c>
    </row>
    <row r="149" spans="1:9" hidden="1" x14ac:dyDescent="0.25">
      <c r="A149" s="64">
        <v>3222</v>
      </c>
      <c r="B149" s="65" t="s">
        <v>15</v>
      </c>
      <c r="C149" s="17">
        <v>4000</v>
      </c>
      <c r="D149" s="17"/>
      <c r="E149" s="17"/>
      <c r="F149" s="17">
        <f t="shared" ref="F149:F150" si="107">C149-D149+E149</f>
        <v>4000</v>
      </c>
    </row>
    <row r="150" spans="1:9" hidden="1" x14ac:dyDescent="0.25">
      <c r="A150" s="64">
        <v>3223</v>
      </c>
      <c r="B150" s="65" t="s">
        <v>16</v>
      </c>
      <c r="C150" s="17">
        <v>6900</v>
      </c>
      <c r="D150" s="17"/>
      <c r="E150" s="17">
        <v>7000</v>
      </c>
      <c r="F150" s="17">
        <f t="shared" si="107"/>
        <v>13900</v>
      </c>
    </row>
    <row r="151" spans="1:9" hidden="1" x14ac:dyDescent="0.25">
      <c r="A151" s="64">
        <v>3224</v>
      </c>
      <c r="B151" s="65" t="s">
        <v>73</v>
      </c>
      <c r="C151" s="17">
        <v>1350</v>
      </c>
      <c r="D151" s="17"/>
      <c r="E151" s="17"/>
      <c r="F151" s="17">
        <f t="shared" si="105"/>
        <v>1350</v>
      </c>
    </row>
    <row r="152" spans="1:9" hidden="1" x14ac:dyDescent="0.25">
      <c r="A152" s="64">
        <v>3225</v>
      </c>
      <c r="B152" s="65" t="s">
        <v>18</v>
      </c>
      <c r="C152" s="17">
        <v>0</v>
      </c>
      <c r="D152" s="17"/>
      <c r="E152" s="17">
        <v>5000</v>
      </c>
      <c r="F152" s="17">
        <f t="shared" si="105"/>
        <v>5000</v>
      </c>
    </row>
    <row r="153" spans="1:9" hidden="1" x14ac:dyDescent="0.25">
      <c r="A153" s="64">
        <v>3227</v>
      </c>
      <c r="B153" s="65" t="s">
        <v>19</v>
      </c>
      <c r="C153" s="17">
        <v>6650</v>
      </c>
      <c r="D153" s="17"/>
      <c r="E153" s="17"/>
      <c r="F153" s="17">
        <f t="shared" si="105"/>
        <v>6650</v>
      </c>
    </row>
    <row r="154" spans="1:9" hidden="1" x14ac:dyDescent="0.25">
      <c r="A154" s="25">
        <v>323</v>
      </c>
      <c r="B154" s="5" t="s">
        <v>69</v>
      </c>
      <c r="C154" s="63">
        <f>SUM(C155:C161)</f>
        <v>161400</v>
      </c>
      <c r="D154" s="63">
        <f t="shared" ref="D154:F154" si="108">SUM(D155:D161)</f>
        <v>0</v>
      </c>
      <c r="E154" s="63">
        <f t="shared" si="108"/>
        <v>31800</v>
      </c>
      <c r="F154" s="63">
        <f t="shared" si="108"/>
        <v>193200</v>
      </c>
    </row>
    <row r="155" spans="1:9" hidden="1" x14ac:dyDescent="0.25">
      <c r="A155" s="21">
        <v>3231</v>
      </c>
      <c r="B155" s="22" t="s">
        <v>21</v>
      </c>
      <c r="C155" s="17">
        <v>5300</v>
      </c>
      <c r="D155" s="17"/>
      <c r="E155" s="17">
        <v>5000</v>
      </c>
      <c r="F155" s="17">
        <f t="shared" ref="F155:F161" si="109">C155-D155+E155</f>
        <v>10300</v>
      </c>
    </row>
    <row r="156" spans="1:9" hidden="1" x14ac:dyDescent="0.25">
      <c r="A156" s="3">
        <v>3232</v>
      </c>
      <c r="B156" s="16" t="s">
        <v>22</v>
      </c>
      <c r="C156" s="17">
        <v>39200</v>
      </c>
      <c r="D156" s="17"/>
      <c r="E156" s="17"/>
      <c r="F156" s="17">
        <f t="shared" si="109"/>
        <v>39200</v>
      </c>
    </row>
    <row r="157" spans="1:9" hidden="1" x14ac:dyDescent="0.25">
      <c r="A157" s="3">
        <v>3233</v>
      </c>
      <c r="B157" s="16" t="s">
        <v>23</v>
      </c>
      <c r="C157" s="17">
        <v>1350</v>
      </c>
      <c r="D157" s="17"/>
      <c r="E157" s="17">
        <v>3000</v>
      </c>
      <c r="F157" s="17">
        <f t="shared" ref="F157:F158" si="110">C157-D157+E157</f>
        <v>4350</v>
      </c>
    </row>
    <row r="158" spans="1:9" hidden="1" x14ac:dyDescent="0.25">
      <c r="A158" s="3">
        <v>3235</v>
      </c>
      <c r="B158" s="16" t="s">
        <v>25</v>
      </c>
      <c r="C158" s="17">
        <v>4050</v>
      </c>
      <c r="D158" s="17"/>
      <c r="E158" s="17">
        <v>10400</v>
      </c>
      <c r="F158" s="17">
        <f t="shared" si="110"/>
        <v>14450</v>
      </c>
    </row>
    <row r="159" spans="1:9" hidden="1" x14ac:dyDescent="0.25">
      <c r="A159" s="3">
        <v>3237</v>
      </c>
      <c r="B159" s="16" t="s">
        <v>27</v>
      </c>
      <c r="C159" s="17">
        <v>111500</v>
      </c>
      <c r="D159" s="17"/>
      <c r="E159" s="17">
        <v>6400</v>
      </c>
      <c r="F159" s="17">
        <f t="shared" ref="F159" si="111">C159-D159+E159</f>
        <v>117900</v>
      </c>
    </row>
    <row r="160" spans="1:9" hidden="1" x14ac:dyDescent="0.25">
      <c r="A160" s="3">
        <v>3238</v>
      </c>
      <c r="B160" s="16" t="s">
        <v>63</v>
      </c>
      <c r="C160" s="17">
        <v>0</v>
      </c>
      <c r="D160" s="17"/>
      <c r="E160" s="17">
        <v>5000</v>
      </c>
      <c r="F160" s="17">
        <f t="shared" si="109"/>
        <v>5000</v>
      </c>
    </row>
    <row r="161" spans="1:9" hidden="1" x14ac:dyDescent="0.25">
      <c r="A161" s="3">
        <v>3239</v>
      </c>
      <c r="B161" s="16" t="s">
        <v>28</v>
      </c>
      <c r="C161" s="17">
        <v>0</v>
      </c>
      <c r="D161" s="17"/>
      <c r="E161" s="17">
        <v>2000</v>
      </c>
      <c r="F161" s="17">
        <f t="shared" si="109"/>
        <v>2000</v>
      </c>
    </row>
    <row r="162" spans="1:9" hidden="1" x14ac:dyDescent="0.25">
      <c r="A162" s="14">
        <v>329</v>
      </c>
      <c r="B162" s="5" t="s">
        <v>30</v>
      </c>
      <c r="C162" s="63">
        <f>SUM(C163:C165)</f>
        <v>2650</v>
      </c>
      <c r="D162" s="63">
        <f t="shared" ref="D162:F162" si="112">SUM(D163:D165)</f>
        <v>0</v>
      </c>
      <c r="E162" s="63">
        <f t="shared" si="112"/>
        <v>0</v>
      </c>
      <c r="F162" s="63">
        <f t="shared" si="112"/>
        <v>2650</v>
      </c>
    </row>
    <row r="163" spans="1:9" hidden="1" x14ac:dyDescent="0.25">
      <c r="A163" s="21">
        <v>3293</v>
      </c>
      <c r="B163" s="22" t="s">
        <v>33</v>
      </c>
      <c r="C163" s="18">
        <v>1350</v>
      </c>
      <c r="D163" s="17"/>
      <c r="E163" s="17"/>
      <c r="F163" s="17">
        <f t="shared" ref="F163:F164" si="113">C163-D163+E163</f>
        <v>1350</v>
      </c>
    </row>
    <row r="164" spans="1:9" hidden="1" x14ac:dyDescent="0.25">
      <c r="A164" s="21">
        <v>3294</v>
      </c>
      <c r="B164" s="22" t="s">
        <v>34</v>
      </c>
      <c r="C164" s="18">
        <v>650</v>
      </c>
      <c r="D164" s="17"/>
      <c r="E164" s="17"/>
      <c r="F164" s="17">
        <f t="shared" si="113"/>
        <v>650</v>
      </c>
    </row>
    <row r="165" spans="1:9" hidden="1" x14ac:dyDescent="0.25">
      <c r="A165" s="21">
        <v>3295</v>
      </c>
      <c r="B165" s="22" t="s">
        <v>35</v>
      </c>
      <c r="C165" s="18">
        <v>650</v>
      </c>
      <c r="D165" s="17"/>
      <c r="E165" s="17"/>
      <c r="F165" s="17">
        <f t="shared" ref="F165" si="114">C165-D165+E165</f>
        <v>650</v>
      </c>
    </row>
    <row r="166" spans="1:9" s="38" customFormat="1" x14ac:dyDescent="0.25">
      <c r="A166" s="80">
        <v>34</v>
      </c>
      <c r="B166" s="81" t="s">
        <v>140</v>
      </c>
      <c r="C166" s="8">
        <f>C167</f>
        <v>150</v>
      </c>
      <c r="D166" s="8">
        <f t="shared" ref="D166:F166" si="115">D167</f>
        <v>0</v>
      </c>
      <c r="E166" s="8">
        <f t="shared" si="115"/>
        <v>0</v>
      </c>
      <c r="F166" s="8">
        <f t="shared" si="115"/>
        <v>150</v>
      </c>
      <c r="I166" s="75"/>
    </row>
    <row r="167" spans="1:9" hidden="1" x14ac:dyDescent="0.25">
      <c r="A167" s="14">
        <v>343</v>
      </c>
      <c r="B167" s="5" t="s">
        <v>36</v>
      </c>
      <c r="C167" s="63">
        <f>SUM(C168)</f>
        <v>150</v>
      </c>
      <c r="D167" s="63">
        <f t="shared" ref="D167:F167" si="116">SUM(D168)</f>
        <v>0</v>
      </c>
      <c r="E167" s="63">
        <f t="shared" si="116"/>
        <v>0</v>
      </c>
      <c r="F167" s="63">
        <f t="shared" si="116"/>
        <v>150</v>
      </c>
    </row>
    <row r="168" spans="1:9" hidden="1" x14ac:dyDescent="0.25">
      <c r="A168" s="21">
        <v>3431</v>
      </c>
      <c r="B168" s="22" t="s">
        <v>37</v>
      </c>
      <c r="C168" s="18">
        <v>150</v>
      </c>
      <c r="D168" s="17"/>
      <c r="E168" s="17"/>
      <c r="F168" s="17">
        <f t="shared" ref="F168" si="117">C168-D168+E168</f>
        <v>150</v>
      </c>
    </row>
    <row r="169" spans="1:9" s="38" customFormat="1" ht="25.5" x14ac:dyDescent="0.25">
      <c r="A169" s="80">
        <v>41</v>
      </c>
      <c r="B169" s="81" t="s">
        <v>147</v>
      </c>
      <c r="C169" s="8">
        <f>C170</f>
        <v>0</v>
      </c>
      <c r="D169" s="8">
        <f t="shared" ref="D169" si="118">D170</f>
        <v>0</v>
      </c>
      <c r="E169" s="8">
        <f t="shared" ref="E169" si="119">E170</f>
        <v>3000</v>
      </c>
      <c r="F169" s="8">
        <f t="shared" ref="F169" si="120">F170</f>
        <v>3000</v>
      </c>
      <c r="I169" s="75"/>
    </row>
    <row r="170" spans="1:9" hidden="1" x14ac:dyDescent="0.25">
      <c r="A170" s="25">
        <v>412</v>
      </c>
      <c r="B170" s="26" t="s">
        <v>75</v>
      </c>
      <c r="C170" s="19">
        <f>SUM(C171)</f>
        <v>0</v>
      </c>
      <c r="D170" s="19">
        <f t="shared" ref="D170:F170" si="121">SUM(D171)</f>
        <v>0</v>
      </c>
      <c r="E170" s="19">
        <f t="shared" si="121"/>
        <v>3000</v>
      </c>
      <c r="F170" s="19">
        <f t="shared" si="121"/>
        <v>3000</v>
      </c>
      <c r="G170" s="38"/>
    </row>
    <row r="171" spans="1:9" hidden="1" x14ac:dyDescent="0.25">
      <c r="A171" s="21">
        <v>4123</v>
      </c>
      <c r="B171" s="22" t="s">
        <v>78</v>
      </c>
      <c r="C171" s="18">
        <v>0</v>
      </c>
      <c r="D171" s="17"/>
      <c r="E171" s="17">
        <v>3000</v>
      </c>
      <c r="F171" s="17">
        <f t="shared" ref="F171" si="122">C171-D171+E171</f>
        <v>3000</v>
      </c>
      <c r="G171" s="38"/>
    </row>
    <row r="172" spans="1:9" s="38" customFormat="1" ht="25.5" x14ac:dyDescent="0.25">
      <c r="A172" s="80">
        <v>42</v>
      </c>
      <c r="B172" s="81" t="s">
        <v>143</v>
      </c>
      <c r="C172" s="8">
        <f>C173+C177</f>
        <v>33200</v>
      </c>
      <c r="D172" s="8">
        <f t="shared" ref="D172:F172" si="123">D173+D177</f>
        <v>0</v>
      </c>
      <c r="E172" s="8">
        <f t="shared" si="123"/>
        <v>43000</v>
      </c>
      <c r="F172" s="8">
        <f t="shared" si="123"/>
        <v>76200</v>
      </c>
      <c r="I172" s="75"/>
    </row>
    <row r="173" spans="1:9" hidden="1" x14ac:dyDescent="0.25">
      <c r="A173" s="25">
        <v>422</v>
      </c>
      <c r="B173" s="5" t="s">
        <v>88</v>
      </c>
      <c r="C173" s="63">
        <f>SUM(C174:C176)</f>
        <v>33200</v>
      </c>
      <c r="D173" s="63">
        <f t="shared" ref="D173:F173" si="124">SUM(D174:D176)</f>
        <v>0</v>
      </c>
      <c r="E173" s="63">
        <f t="shared" si="124"/>
        <v>13000</v>
      </c>
      <c r="F173" s="63">
        <f t="shared" si="124"/>
        <v>46200</v>
      </c>
    </row>
    <row r="174" spans="1:9" hidden="1" x14ac:dyDescent="0.25">
      <c r="A174" s="21">
        <v>4221</v>
      </c>
      <c r="B174" s="22" t="s">
        <v>117</v>
      </c>
      <c r="C174" s="17">
        <v>10600</v>
      </c>
      <c r="D174" s="17"/>
      <c r="E174" s="17">
        <v>13000</v>
      </c>
      <c r="F174" s="17">
        <f t="shared" ref="F174" si="125">C174-D174+E174</f>
        <v>23600</v>
      </c>
    </row>
    <row r="175" spans="1:9" hidden="1" x14ac:dyDescent="0.25">
      <c r="A175" s="21">
        <v>4222</v>
      </c>
      <c r="B175" s="22" t="s">
        <v>43</v>
      </c>
      <c r="C175" s="17">
        <v>6650</v>
      </c>
      <c r="D175" s="17"/>
      <c r="E175" s="17"/>
      <c r="F175" s="17">
        <f t="shared" ref="F175" si="126">C175-D175+E175</f>
        <v>6650</v>
      </c>
    </row>
    <row r="176" spans="1:9" hidden="1" x14ac:dyDescent="0.25">
      <c r="A176" s="21">
        <v>4223</v>
      </c>
      <c r="B176" s="22" t="s">
        <v>44</v>
      </c>
      <c r="C176" s="17">
        <v>15950</v>
      </c>
      <c r="D176" s="17"/>
      <c r="E176" s="17"/>
      <c r="F176" s="17">
        <f t="shared" ref="F176" si="127">C176-D176+E176</f>
        <v>15950</v>
      </c>
    </row>
    <row r="177" spans="1:11" hidden="1" x14ac:dyDescent="0.25">
      <c r="A177" s="25">
        <v>423</v>
      </c>
      <c r="B177" s="5" t="s">
        <v>46</v>
      </c>
      <c r="C177" s="63">
        <f>SUM(C178)</f>
        <v>0</v>
      </c>
      <c r="D177" s="63">
        <f t="shared" ref="D177:F177" si="128">SUM(D178)</f>
        <v>0</v>
      </c>
      <c r="E177" s="63">
        <f t="shared" si="128"/>
        <v>30000</v>
      </c>
      <c r="F177" s="63">
        <f t="shared" si="128"/>
        <v>30000</v>
      </c>
    </row>
    <row r="178" spans="1:11" hidden="1" x14ac:dyDescent="0.25">
      <c r="A178" s="21">
        <v>4231</v>
      </c>
      <c r="B178" s="22" t="s">
        <v>44</v>
      </c>
      <c r="C178" s="17">
        <v>0</v>
      </c>
      <c r="D178" s="17"/>
      <c r="E178" s="17">
        <v>30000</v>
      </c>
      <c r="F178" s="17">
        <f t="shared" ref="F178" si="129">C178-D178+E178</f>
        <v>30000</v>
      </c>
    </row>
    <row r="179" spans="1:11" x14ac:dyDescent="0.25">
      <c r="A179" s="111" t="s">
        <v>134</v>
      </c>
      <c r="B179" s="111"/>
      <c r="C179" s="29">
        <f>C180</f>
        <v>0</v>
      </c>
      <c r="D179" s="29">
        <f t="shared" ref="D179:F179" si="130">D180</f>
        <v>0</v>
      </c>
      <c r="E179" s="29">
        <f t="shared" si="130"/>
        <v>28754</v>
      </c>
      <c r="F179" s="29">
        <f t="shared" si="130"/>
        <v>28754</v>
      </c>
      <c r="K179" s="1"/>
    </row>
    <row r="180" spans="1:11" s="38" customFormat="1" x14ac:dyDescent="0.25">
      <c r="A180" s="80">
        <v>32</v>
      </c>
      <c r="B180" s="81" t="s">
        <v>139</v>
      </c>
      <c r="C180" s="8">
        <f>C181</f>
        <v>0</v>
      </c>
      <c r="D180" s="8">
        <f t="shared" ref="D180:F180" si="131">D181</f>
        <v>0</v>
      </c>
      <c r="E180" s="8">
        <f t="shared" si="131"/>
        <v>28754</v>
      </c>
      <c r="F180" s="8">
        <f t="shared" si="131"/>
        <v>28754</v>
      </c>
      <c r="I180" s="75"/>
    </row>
    <row r="181" spans="1:11" hidden="1" x14ac:dyDescent="0.25">
      <c r="A181" s="14">
        <v>323</v>
      </c>
      <c r="B181" s="5" t="s">
        <v>69</v>
      </c>
      <c r="C181" s="19">
        <f t="shared" ref="C181:F181" si="132">SUM(C182)</f>
        <v>0</v>
      </c>
      <c r="D181" s="19">
        <f t="shared" si="132"/>
        <v>0</v>
      </c>
      <c r="E181" s="19">
        <f t="shared" si="132"/>
        <v>28754</v>
      </c>
      <c r="F181" s="19">
        <f t="shared" si="132"/>
        <v>28754</v>
      </c>
      <c r="I181" s="1"/>
    </row>
    <row r="182" spans="1:11" hidden="1" x14ac:dyDescent="0.25">
      <c r="A182" s="3">
        <v>3239</v>
      </c>
      <c r="B182" s="16" t="s">
        <v>28</v>
      </c>
      <c r="C182" s="18">
        <v>0</v>
      </c>
      <c r="D182" s="17"/>
      <c r="E182" s="17">
        <v>28754</v>
      </c>
      <c r="F182" s="17">
        <f>C182-D182+E182</f>
        <v>28754</v>
      </c>
      <c r="I182" s="1"/>
    </row>
    <row r="183" spans="1:11" x14ac:dyDescent="0.25">
      <c r="G183" s="1"/>
      <c r="H183" s="75"/>
    </row>
    <row r="184" spans="1:11" x14ac:dyDescent="0.25">
      <c r="A184" s="38"/>
      <c r="B184" s="38"/>
      <c r="C184" s="1"/>
      <c r="D184" s="1"/>
      <c r="E184" s="1"/>
      <c r="F184" s="1"/>
      <c r="G184" s="1"/>
      <c r="H184" s="75"/>
    </row>
    <row r="185" spans="1:11" ht="16.5" customHeight="1" x14ac:dyDescent="0.3">
      <c r="A185" s="94" t="s">
        <v>155</v>
      </c>
      <c r="B185" s="38"/>
      <c r="C185" s="75"/>
      <c r="D185" s="102" t="s">
        <v>122</v>
      </c>
      <c r="E185" s="102"/>
      <c r="F185" s="102"/>
      <c r="G185" s="70"/>
      <c r="H185" s="70"/>
    </row>
    <row r="186" spans="1:11" ht="16.5" x14ac:dyDescent="0.3">
      <c r="A186" s="94" t="s">
        <v>156</v>
      </c>
      <c r="B186" s="38"/>
      <c r="C186" s="75"/>
      <c r="D186" s="75"/>
      <c r="E186" s="75"/>
      <c r="F186" s="68"/>
      <c r="G186" s="69"/>
      <c r="H186" s="69"/>
    </row>
    <row r="187" spans="1:11" ht="16.5" x14ac:dyDescent="0.3">
      <c r="A187" s="94" t="s">
        <v>157</v>
      </c>
      <c r="B187" s="38"/>
      <c r="C187" s="75"/>
      <c r="D187" s="103" t="s">
        <v>123</v>
      </c>
      <c r="E187" s="103"/>
      <c r="F187" s="103"/>
      <c r="G187" s="71"/>
      <c r="H187" s="71"/>
    </row>
    <row r="188" spans="1:11" x14ac:dyDescent="0.25">
      <c r="A188" s="38"/>
      <c r="C188" s="1"/>
      <c r="D188" s="1"/>
      <c r="E188" s="1"/>
      <c r="F188" s="1"/>
    </row>
    <row r="189" spans="1:11" x14ac:dyDescent="0.25">
      <c r="A189" s="38"/>
      <c r="D189" s="1"/>
      <c r="E189" s="54"/>
      <c r="F189" s="54"/>
    </row>
    <row r="190" spans="1:11" x14ac:dyDescent="0.25">
      <c r="A190" s="38"/>
      <c r="D190" s="1"/>
      <c r="E190" s="1"/>
      <c r="F190" s="1"/>
    </row>
    <row r="191" spans="1:11" x14ac:dyDescent="0.25">
      <c r="D191" s="1"/>
      <c r="E191" s="53"/>
      <c r="F191" s="53"/>
    </row>
    <row r="192" spans="1:11" x14ac:dyDescent="0.25">
      <c r="D192" s="78"/>
      <c r="E192" s="78"/>
      <c r="F192" s="78"/>
    </row>
    <row r="193" spans="4:6" x14ac:dyDescent="0.25">
      <c r="D193" s="78"/>
      <c r="E193" s="78"/>
      <c r="F193" s="78"/>
    </row>
    <row r="196" spans="4:6" x14ac:dyDescent="0.25">
      <c r="D196" s="110"/>
      <c r="E196" s="110"/>
      <c r="F196" s="110"/>
    </row>
    <row r="198" spans="4:6" x14ac:dyDescent="0.25">
      <c r="D198" s="110"/>
      <c r="E198" s="110"/>
      <c r="F198" s="110"/>
    </row>
  </sheetData>
  <mergeCells count="21">
    <mergeCell ref="A7:F7"/>
    <mergeCell ref="A25:B25"/>
    <mergeCell ref="A30:B30"/>
    <mergeCell ref="A20:B20"/>
    <mergeCell ref="A8:F8"/>
    <mergeCell ref="A15:B15"/>
    <mergeCell ref="A1:B1"/>
    <mergeCell ref="A2:B2"/>
    <mergeCell ref="A3:B3"/>
    <mergeCell ref="A5:F5"/>
    <mergeCell ref="A6:F6"/>
    <mergeCell ref="D196:F196"/>
    <mergeCell ref="D198:F198"/>
    <mergeCell ref="A49:B49"/>
    <mergeCell ref="D185:F185"/>
    <mergeCell ref="D187:F187"/>
    <mergeCell ref="A116:B116"/>
    <mergeCell ref="A139:B139"/>
    <mergeCell ref="A83:B83"/>
    <mergeCell ref="A179:B179"/>
    <mergeCell ref="A89:B8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Izvor 11 i 12</vt:lpstr>
      <vt:lpstr>Ostali izvori</vt:lpstr>
      <vt:lpstr>'Izvor 11 i 12'!Print_Area</vt:lpstr>
      <vt:lpstr>'Ostali izvori'!Print_Area</vt:lpstr>
      <vt:lpstr>'Izvor 11 i 12'!Print_Titles</vt:lpstr>
      <vt:lpstr>'Ostali izvori'!Print_Titles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vbacic</cp:lastModifiedBy>
  <cp:lastPrinted>2023-04-24T08:00:09Z</cp:lastPrinted>
  <dcterms:created xsi:type="dcterms:W3CDTF">2017-06-14T07:23:35Z</dcterms:created>
  <dcterms:modified xsi:type="dcterms:W3CDTF">2024-02-26T14:59:22Z</dcterms:modified>
</cp:coreProperties>
</file>